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转移支付补助项目支出预算表11" sheetId="16" r:id="rId16"/>
    <sheet name="部门项目中期规划预算表12" sheetId="17" r:id="rId17"/>
  </sheets>
  <definedNames>
    <definedName name="_xlnm.Print_Titles" localSheetId="5">“三公”经费支出预算表03!$1:$6</definedName>
    <definedName name="_xlnm.Print_Titles" localSheetId="3">'部门财政拨款收支预算总表02-1'!$1:$6</definedName>
    <definedName name="_xlnm.Print_Titles" localSheetId="9">部门政府性基金预算支出预算表06!$1:$6</definedName>
    <definedName name="_xlnm.Print_Titles" localSheetId="14">新增资产配置表10!$1:$6</definedName>
    <definedName name="_xlnm.Print_Titles" localSheetId="4">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<sst xmlns="http://schemas.openxmlformats.org/spreadsheetml/2006/main" count="1496" uniqueCount="553">
  <si>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</si>
  <si>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</si>
  <si>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</si>
  <si>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</si>
  <si>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</si>
  <si>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</si>
  <si>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</si>
  <si>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</si>
  <si>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</si>
  <si>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</si>
  <si>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</si>
  <si>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</si>
  <si>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</si>
  <si>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</si>
  <si>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</si>
  <si>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</si>
  <si>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</si>
  <si>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</si>
  <si>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</si>
  <si>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</si>
  <si>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</si>
  <si>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</si>
  <si>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</si>
  <si>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</si>
  <si>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</si>
  <si>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</si>
  <si>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</si>
  <si>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</si>
  <si>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</si>
  <si>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</si>
  <si>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</si>
  <si>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</si>
  <si>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</si>
  <si>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</si>
  <si>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</si>
  <si>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</si>
  <si>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</si>
  <si>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</si>
  <si>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</si>
  <si>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</si>
  <si>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</si>
  <si>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</si>
  <si>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</si>
  <si>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</si>
  <si>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</si>
  <si>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</si>
  <si>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</si>
  <si>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</si>
  <si>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</si>
  <si>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</si>
  <si>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</si>
  <si>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</si>
  <si>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</si>
  <si>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</si>
  <si>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</si>
  <si>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</si>
  <si>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</si>
  <si>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</si>
  <si>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</si>
  <si>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</si>
  <si>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</si>
  <si>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</si>
  <si>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</si>
  <si>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</si>
  <si>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</si>
  <si>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</si>
  <si>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</si>
  <si>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</si>
  <si>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</si>
  <si>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</si>
  <si>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334</t>
  </si>
  <si>
    <t>临沧市住房公积金管理中心</t>
  </si>
  <si>
    <t>334001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</si>
  <si>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</si>
  <si>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</si>
  <si>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</si>
  <si>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</si>
  <si>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</si>
  <si>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</si>
  <si>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</si>
  <si>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</si>
  <si>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</si>
  <si>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</si>
  <si>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</si>
  <si>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</si>
  <si>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</si>
  <si>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</si>
  <si>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</si>
  <si>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</si>
  <si>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</si>
  <si>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</si>
  <si>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</si>
  <si>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</si>
  <si>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</si>
  <si>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</si>
  <si>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</si>
  <si>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</si>
  <si>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</si>
  <si>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</si>
  <si>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</si>
  <si>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</si>
  <si>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</si>
  <si>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</si>
  <si>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</si>
  <si>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</si>
  <si>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</si>
  <si>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</si>
  <si>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</si>
  <si>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</si>
  <si>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</si>
  <si>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</si>
  <si>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2120102</t>
  </si>
  <si>
    <t>一般行政管理事务</t>
  </si>
  <si>
    <t>21202</t>
  </si>
  <si>
    <t>城乡社区规划与管理</t>
  </si>
  <si>
    <t>2120201</t>
  </si>
  <si>
    <t>221</t>
  </si>
  <si>
    <t>住房保障支出</t>
  </si>
  <si>
    <t>22102</t>
  </si>
  <si>
    <t>住房改革支出</t>
  </si>
  <si>
    <t>2210201</t>
  </si>
  <si>
    <t>住房公积金</t>
  </si>
  <si>
    <t>22103</t>
  </si>
  <si>
    <t>城乡社区住宅</t>
  </si>
  <si>
    <t>2210302</t>
  </si>
  <si>
    <t>住房公积金管理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</si>
  <si>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</si>
  <si>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</si>
  <si>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</si>
  <si>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</si>
  <si>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</si>
  <si>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</si>
  <si>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</si>
  <si>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</si>
  <si>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</si>
  <si>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</si>
  <si>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</si>
  <si>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</si>
  <si>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</si>
  <si>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</si>
  <si>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</si>
  <si>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</si>
  <si>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</si>
  <si>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</si>
  <si>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</si>
  <si>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</si>
  <si>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</si>
  <si>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</si>
  <si>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</si>
  <si>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</si>
  <si>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</si>
  <si>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</si>
  <si>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</si>
  <si>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</si>
  <si>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</si>
  <si>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</si>
  <si>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</si>
  <si>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</si>
  <si>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</si>
  <si>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</si>
  <si>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</si>
  <si>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</si>
  <si>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</si>
  <si>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</si>
  <si>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</si>
  <si>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</si>
  <si>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</si>
  <si>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</si>
  <si>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</si>
  <si>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</si>
  <si>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</si>
  <si>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</si>
  <si>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</si>
  <si>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</si>
  <si>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</si>
  <si>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</si>
  <si>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</si>
  <si>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</si>
  <si>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</si>
  <si>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</si>
  <si>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</si>
  <si>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</si>
  <si>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</si>
  <si>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</si>
  <si>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</si>
  <si>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</si>
  <si>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</si>
  <si>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</si>
  <si>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</si>
  <si>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</si>
  <si>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</si>
  <si>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</si>
  <si>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</si>
  <si>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</si>
  <si>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</si>
  <si>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</si>
  <si>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</si>
  <si>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</si>
  <si>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</si>
  <si>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</si>
  <si>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</si>
  <si>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</si>
  <si>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</si>
  <si>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</si>
  <si>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</si>
  <si>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530900210000000002439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</si>
  <si>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</si>
  <si>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</si>
  <si>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</si>
  <si>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</si>
  <si>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</si>
  <si>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</si>
  <si>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</si>
  <si>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530900231100001476566</t>
  </si>
  <si>
    <t>绩效工资（2017年提高标准部分）</t>
  </si>
  <si>
    <t>530900210000000002440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</si>
  <si>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</si>
  <si>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</si>
  <si>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</si>
  <si>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</si>
  <si>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</si>
  <si>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</si>
  <si>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</si>
  <si>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2101101</t>
  </si>
  <si>
    <t>行政单位医疗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</si>
  <si>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</si>
  <si>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</si>
  <si>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</si>
  <si>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</si>
  <si>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</si>
  <si>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</si>
  <si>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530900210000000002441</t>
  </si>
  <si>
    <t>30113</t>
  </si>
  <si>
    <t>530900210000000002448</t>
  </si>
  <si>
    <t>一般公用经费</t>
  </si>
  <si>
    <t>30299</t>
  </si>
  <si>
    <t>其他商品和服务支出</t>
  </si>
  <si>
    <t>30205</t>
  </si>
  <si>
    <t>水费</t>
  </si>
  <si>
    <t>30206</t>
  </si>
  <si>
    <t>电费</t>
  </si>
  <si>
    <t>530900210000000004703</t>
  </si>
  <si>
    <t>30217</t>
  </si>
  <si>
    <t>30211</t>
  </si>
  <si>
    <t>差旅费</t>
  </si>
  <si>
    <t>530900210000000002447</t>
  </si>
  <si>
    <t>离退休公用经费</t>
  </si>
  <si>
    <t>30201</t>
  </si>
  <si>
    <t>办公费</t>
  </si>
  <si>
    <t>530900210000000002449</t>
  </si>
  <si>
    <t>职工教育经费</t>
  </si>
  <si>
    <t>30216</t>
  </si>
  <si>
    <t>培训费</t>
  </si>
  <si>
    <t>530900210000000002445</t>
  </si>
  <si>
    <t>工会经费</t>
  </si>
  <si>
    <t>30228</t>
  </si>
  <si>
    <t>530900210000000002446</t>
  </si>
  <si>
    <t>福利费</t>
  </si>
  <si>
    <t>30229</t>
  </si>
  <si>
    <t>530900210000000002444</t>
  </si>
  <si>
    <t>公务用车运行维护费</t>
  </si>
  <si>
    <t>30231</t>
  </si>
  <si>
    <t>530900210000000002442</t>
  </si>
  <si>
    <t>离退休费</t>
  </si>
  <si>
    <t>30302</t>
  </si>
  <si>
    <t>退休费</t>
  </si>
  <si>
    <t>530900251100003663544</t>
  </si>
  <si>
    <t>离退休干部代管经费</t>
  </si>
  <si>
    <t>530900251100003663877</t>
  </si>
  <si>
    <t>遗属补助经费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</si>
  <si>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</si>
  <si>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</si>
  <si>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</si>
  <si>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</si>
  <si>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</si>
  <si>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</si>
  <si>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</si>
  <si>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</si>
  <si>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</si>
  <si>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“双一流”学历一次性安家补助资金</t>
  </si>
  <si>
    <t>事业发展类</t>
  </si>
  <si>
    <t>530900251100003887321</t>
  </si>
  <si>
    <t>30309</t>
  </si>
  <si>
    <t>奖励金</t>
  </si>
  <si>
    <t>办公设备购置和更新经费</t>
  </si>
  <si>
    <t>530900221100000246202</t>
  </si>
  <si>
    <t>31002</t>
  </si>
  <si>
    <t>办公设备购置</t>
  </si>
  <si>
    <t>办公业务经费</t>
  </si>
  <si>
    <t>530900221100000245654</t>
  </si>
  <si>
    <t>30207</t>
  </si>
  <si>
    <t>邮电费</t>
  </si>
  <si>
    <t>30209</t>
  </si>
  <si>
    <t>物业管理费</t>
  </si>
  <si>
    <t>30239</t>
  </si>
  <si>
    <t>其他交通费用</t>
  </si>
  <si>
    <t>高效办成“一件事”工作经费</t>
  </si>
  <si>
    <t>530900251100003663575</t>
  </si>
  <si>
    <t>30213</t>
  </si>
  <si>
    <t>维修（护）费</t>
  </si>
  <si>
    <t>会议和培训经费</t>
  </si>
  <si>
    <t>530900221100000246251</t>
  </si>
  <si>
    <t>30215</t>
  </si>
  <si>
    <t>会议费</t>
  </si>
  <si>
    <t>奖励经费</t>
  </si>
  <si>
    <t>530900221100000246066</t>
  </si>
  <si>
    <t>劳务派遣及安保人员经费</t>
  </si>
  <si>
    <t>530900221100000802710</t>
  </si>
  <si>
    <t>30226</t>
  </si>
  <si>
    <t>劳务费</t>
  </si>
  <si>
    <t>信息网络运行维护经费</t>
  </si>
  <si>
    <t>530900221100000245809</t>
  </si>
  <si>
    <t>印刷、宣传经费</t>
  </si>
  <si>
    <t>530900221100000245753</t>
  </si>
  <si>
    <t>30202</t>
  </si>
  <si>
    <t>印刷费</t>
  </si>
  <si>
    <t>执法及法律顾问经费</t>
  </si>
  <si>
    <t>530900221100000246009</t>
  </si>
  <si>
    <t>30227</t>
  </si>
  <si>
    <t>委托业务费</t>
  </si>
  <si>
    <t>综合业务经费</t>
  </si>
  <si>
    <t>530900241100002754953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</si>
  <si>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</si>
  <si>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</si>
  <si>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</si>
  <si>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</si>
  <si>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</si>
  <si>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</si>
  <si>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</si>
  <si>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</si>
  <si>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</si>
  <si>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</si>
  <si>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</si>
  <si>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临沧市住房公积金管理中心</t>
  </si>
  <si>
    <t>在市委编委核定的额度内使用编外劳务派遣人员，满足住房公积金管理工作需要，更好服务广大缴存职工，2025年度编外聘用人员需经费180万元。为保证中心财产安全及维持服务大厅办事秩序，中心聘用6名保安人员，2025年度保安经费18万元。为妥善处理工作和生活矛盾，提高工作效率，中心建设了机关食堂，2025年度食堂人员劳务费9万元。以上合计需要支出207万元。</t>
  </si>
  <si>
    <t>产出指标</t>
  </si>
  <si>
    <t>数量指标</t>
  </si>
  <si>
    <t>劳务派遣人员</t>
  </si>
  <si>
    <t>=</t>
  </si>
  <si>
    <t>人</t>
  </si>
  <si>
    <t>定量指标</t>
  </si>
  <si>
    <t>为缴存职工提供服务保障。</t>
  </si>
  <si>
    <t>截至2024年9月中心共使用劳务派遣人员28名。经测算，2025年度编外聘用人员需经费158万元。为保证中心财产安全及维持服务大厅办事秩序，中心聘用6名保安人员，需保安经费18万元。为妥善处理工作和生活矛盾，提高工作效率，中心建设了机关食堂，支付食堂人员工资9万元，合计需要支出185万元。</t>
  </si>
  <si>
    <t>保安人员</t>
  </si>
  <si>
    <t>质量指标</t>
  </si>
  <si>
    <t>财产安全</t>
  </si>
  <si>
    <t>100</t>
  </si>
  <si>
    <t>%</t>
  </si>
  <si>
    <t>为保证中心财产及持续维护大厅办事秩序。</t>
  </si>
  <si>
    <t>效益指标</t>
  </si>
  <si>
    <t>社会效益</t>
  </si>
  <si>
    <t>办公楼</t>
  </si>
  <si>
    <t>5000</t>
  </si>
  <si>
    <t>平方米</t>
  </si>
  <si>
    <t>满意度指标</t>
  </si>
  <si>
    <t>服务对象满意度</t>
  </si>
  <si>
    <t>缴存职工</t>
  </si>
  <si>
    <t>&gt;=</t>
  </si>
  <si>
    <t>90</t>
  </si>
  <si>
    <t>使用好自有资金结转结余，用于管理及业务支出，保障各项工作正常运转。</t>
  </si>
  <si>
    <t>干部职工</t>
  </si>
  <si>
    <t>109</t>
  </si>
  <si>
    <t>根据临沧市住房公积金管理工作目标责任考核办法，经市住房公积金管理委会审议通过，报请市人民政府批准的责任目标考核项目支出中，15%部分的责任目标考核经费留用于管理及业务支出。</t>
  </si>
  <si>
    <t>服务好缴存职工</t>
  </si>
  <si>
    <t>&gt;</t>
  </si>
  <si>
    <t>14</t>
  </si>
  <si>
    <t>万人</t>
  </si>
  <si>
    <t>开展好各项业务工作。</t>
  </si>
  <si>
    <t>缴存职工满意度</t>
  </si>
  <si>
    <t>95</t>
  </si>
  <si>
    <t>用好“双学历”一次性安家补助资金，进一步优化人才发展环境，吸引留住更多人才。</t>
  </si>
  <si>
    <t>双一流学历一次性安家费</t>
  </si>
  <si>
    <t>1.00</t>
  </si>
  <si>
    <t>人(户)</t>
  </si>
  <si>
    <t>申请给予“双学历”一次性安家补助1万元。</t>
  </si>
  <si>
    <t>鼓励人才好评率</t>
  </si>
  <si>
    <t>职工满意度</t>
  </si>
  <si>
    <t>优化人才发展环境，吸引留住更多人才。</t>
  </si>
  <si>
    <t>各科室、管理部使用的办公设备和部分电脑设备因使用年限过长，需对部分设备更新，更好满足当前业务发展需要。</t>
  </si>
  <si>
    <t>购置设备数量</t>
  </si>
  <si>
    <t>通用设备</t>
  </si>
  <si>
    <t>批</t>
  </si>
  <si>
    <t>更新科室、管理部办公设备</t>
  </si>
  <si>
    <t>2024年各科室、管理部使用的办公设备和部分电脑设备因使用年限过长，无法适应当前业务发展的需要，需对部分设备更新，经测算需要购置经费20万元。</t>
  </si>
  <si>
    <t>购买设备利用率</t>
  </si>
  <si>
    <t>设备成新度</t>
  </si>
  <si>
    <t>可持续影响</t>
  </si>
  <si>
    <t>设备使用年限</t>
  </si>
  <si>
    <t>年</t>
  </si>
  <si>
    <t>按照设备使用年限使用。</t>
  </si>
  <si>
    <t>使用人员满意度</t>
  </si>
  <si>
    <t>96</t>
  </si>
  <si>
    <t>提高办事效率，更好服务缴存职工，确保好评率达95%</t>
  </si>
  <si>
    <t>中心实行“四统一”管理，七县一区及孟定管理部均由市中心统一管理、统一核算，实际由10个单位组成，通过合理使用办公业务经费，为做好全市14万缴存职工的公积金归集、提取、贷款服务工作，完成好年度各项目标任务提供保障。</t>
  </si>
  <si>
    <t>&lt;=</t>
  </si>
  <si>
    <t>中心人、财、物实行统一核算管理。</t>
  </si>
  <si>
    <t>2025年计划做好全市进14万缴存职工的公积金缴存、归集、支取、贷款服务工作，完成好年度各项目标任务；做好全市109名干部职工日常费用支出；确保年度各项目标任务的圆满完成。</t>
  </si>
  <si>
    <t>经济效益</t>
  </si>
  <si>
    <t>增值收益</t>
  </si>
  <si>
    <t>1.35</t>
  </si>
  <si>
    <t>亿元</t>
  </si>
  <si>
    <t>为完成全年目标工作任务，更好服务职工提供保障。</t>
  </si>
  <si>
    <t>服务缴存职工</t>
  </si>
  <si>
    <t>为更好服务职工提供保障，确保缴存职工满意。</t>
  </si>
  <si>
    <t>通过建立住房公积金管理工作目标考核体系，发挥奖励性绩效工资的激励作用，确保高质量完成各项目标任务，更好服务群众安居宜居、服务全市经济社会发展。</t>
  </si>
  <si>
    <t>缴存等业务指标</t>
  </si>
  <si>
    <t>缴存23.3亿元，投放30.7亿元，年末贷款逾期率在1‰以内。</t>
  </si>
  <si>
    <t>缴存公积金23.3亿元，投放资金30.7亿元，年末贷款逾期率控制在1‰以内。</t>
  </si>
  <si>
    <t>2024年年度中心各项目标任务均可以完成，按照考核办法计算，通过建立按月考核、按季兑现的目标责任考核机制，严格考核奖惩，激励干部职工履职尽责、干事创业，确保高质量完成全年各项目标任务，为促进全市经济发展，提供有力支持。</t>
  </si>
  <si>
    <t>实现增值收益1.63亿元.</t>
  </si>
  <si>
    <t>97</t>
  </si>
  <si>
    <t>强化结果运用，激发干部职工工作热情，更好投入各项工作中，满意度达100%。</t>
  </si>
  <si>
    <t>按照上级要求部署抓好“高效办成一件事”涉及住房公积金工作事项的贯彻落实，对中心信息系统接口程序升级改造，进一步优化政务服务、提升行政效能，持续提升人民群众的获得感和满意度。</t>
  </si>
  <si>
    <t>高效办成一件事涉及事项</t>
  </si>
  <si>
    <t>8</t>
  </si>
  <si>
    <t>个</t>
  </si>
  <si>
    <t>抓好“高效办成一件事”涉及住房公积金8个工作事项的贯彻落实，实现线下“只进一门”、线上“一网通办”，对住房公积金业务信息系统进行相关功能升级改造，需要升级改造费用100万元。</t>
  </si>
  <si>
    <t>为进一步优化政务服务、提升行政效能，持续提升人民群众的获得感和满意度，我中心严格按照上级要求部署抓好“高效办成一件事”涉及住房公积金工作事项的贯彻落实。 为落实高效办成“一件事”部署，对中心信息系统接口程序升级改造，2025年需要项目资金100万元。</t>
  </si>
  <si>
    <t>成本指标</t>
  </si>
  <si>
    <t>经济成本指标</t>
  </si>
  <si>
    <t>万元</t>
  </si>
  <si>
    <t>费用控制在100万元。</t>
  </si>
  <si>
    <t>优质高效服务群众</t>
  </si>
  <si>
    <t>不断提高住房公积金业务办理效率和服务质量，持续提升人民群众获得感和满意度。</t>
  </si>
  <si>
    <t>进一步规范管理秩序，做好七县一区及孟定管理部共10个机构的法律咨询和服务，采取诉讼等法律手段确保资金安全，计划完成诉讼请求率100%。</t>
  </si>
  <si>
    <t>法律咨询服务</t>
  </si>
  <si>
    <t>10</t>
  </si>
  <si>
    <t>做好七县一区及孟定管理部共10个机构的法律咨询。</t>
  </si>
  <si>
    <t>负责做好10个机构的法律咨询服务工作；2025年切实加强住房公积金风险防控力度，计划完成诉讼请求率100%。</t>
  </si>
  <si>
    <t>办结诉讼</t>
  </si>
  <si>
    <t>时效指标</t>
  </si>
  <si>
    <t>诉讼时效</t>
  </si>
  <si>
    <t>做好七县一区及孟定管理部共10个机构的法律咨询和服务。</t>
  </si>
  <si>
    <t>诉讼处理率</t>
  </si>
  <si>
    <t>加强住房公积金风险防控力度，计划完成诉讼请求率100%。</t>
  </si>
  <si>
    <t>缴存职工合法权益</t>
  </si>
  <si>
    <t>切实维护好全市14万缴存职工的合法权益。</t>
  </si>
  <si>
    <t>为确保中心机关、七县一区及孟定等9个管理部共10个机构网络的正常运行，2025年中心继续使用12条运行专线、10条电子政务网、7条政务服务专线，年度推送260万以上条信息，支付托管费等。通过对信息化系统进行有效的维护，确保网络系统的正常运行和安全，满足服务职工的需要。</t>
  </si>
  <si>
    <t>业务专线</t>
  </si>
  <si>
    <t>12</t>
  </si>
  <si>
    <t>条</t>
  </si>
  <si>
    <t>为保障中心机关、七县一区及孟定等9个管理部共10个机构网络的正常运行和维护，2025年继续使用12条运.10条电子政务、短信260万条、每年支付托管费等支出。</t>
  </si>
  <si>
    <t>为确保中心机关、七县一区及孟定等9个管理部共10个机构网络的正常运行和维护，2025年中心继续使用12条运行专线、10条电子政务网、7条政务服务专线年推送260万以上条信息开展信息化建设工作，每年支付托管费等支出。通过对信息化系统进行有效的维护，确保网络系统的正常运行和安全，满足服务职工的需要。2025年度需要信息化网络运行维护费110万元。</t>
  </si>
  <si>
    <t>电子政务专线</t>
  </si>
  <si>
    <t>政务服务专线</t>
  </si>
  <si>
    <t>公众短信推送</t>
  </si>
  <si>
    <t>300</t>
  </si>
  <si>
    <t>万次</t>
  </si>
  <si>
    <t>为保障中心机关、七县一区及孟定等9个管理部共10个机构网络的正常运行和维护，2025年继续使用12条运.10条电子政务、短信300万条、每年支付托管费等支出。</t>
  </si>
  <si>
    <t>托管服务费</t>
  </si>
  <si>
    <t>50</t>
  </si>
  <si>
    <t>系统全年正常运行时长</t>
  </si>
  <si>
    <t>8640</t>
  </si>
  <si>
    <t>小时</t>
  </si>
  <si>
    <t>计划通过信息化系统有效的维护，确保网络系统的正常运行和安全，满足服务职工的需要。</t>
  </si>
  <si>
    <t>预计信息化系统的使用好评率达90%以上。</t>
  </si>
  <si>
    <t>进一步提高公积金干部队伍的整体水平，更好服务广大缴存职工，计划组织干部职工参加省以上素质能力提升培训1次，组织干部职工参加政策业务培训2次，召开各类党员大会、业务会议，以及理论学习等活动。</t>
  </si>
  <si>
    <t>干部职工大会</t>
  </si>
  <si>
    <t>次</t>
  </si>
  <si>
    <t>召开干部职工大会2次以上。</t>
  </si>
  <si>
    <t>为进一步提高公积金干部队伍的整体水平，更好服务广大缴存职工，组织干部职工参加省以上组织的公积金素质能力提升培训1次；计划组织干部职工参加政策业务培训2次；计划召开各类党员大会、业务会议，以及理论学习等活动。需要经费8万元。</t>
  </si>
  <si>
    <t>业务培训</t>
  </si>
  <si>
    <t>参加省以上的培训1次、市级培训2次。</t>
  </si>
  <si>
    <t>党员大会</t>
  </si>
  <si>
    <t>4</t>
  </si>
  <si>
    <t>召开全市党员大会4次以上。</t>
  </si>
  <si>
    <t>为进一步提升干部职工政治理论水平和业务技能，为完为完成各项目标任务，推动高质量跨越发展，更好服务缴存职工。</t>
  </si>
  <si>
    <t>干部职工满意度</t>
  </si>
  <si>
    <t>通过业务培训、以会代训等形式，进一步提高干部职工的业务素质，为更好开展服务工作夯实基础。</t>
  </si>
  <si>
    <t>印制收付款结算票据、住房公积金贷款合同等，保障业务工作需要；按照标准化服务要求，印刷服务指南、宣传手册等；依法公布住房公积金年度报告；加强住房公积金政策、业务宣传，提升行业形象。</t>
  </si>
  <si>
    <t>印刷业务资料等</t>
  </si>
  <si>
    <t>定性指标</t>
  </si>
  <si>
    <t>印制贷款合同、服务指南、宣传手册等。</t>
  </si>
  <si>
    <t>2025年为保障业务支出开展，需印制收付款结算票据、贷款合同等业务材料，需要印刷费6万元；按照市政务服务中心住房公积金管理分中心标准化服务要求，需要印刷服务指南、业务手册等办事材料费、每年依法公布《年度报告》、宣传展板制作等，需要宣传费14万元。</t>
  </si>
  <si>
    <t>公布《年度报告》</t>
  </si>
  <si>
    <t>万份</t>
  </si>
  <si>
    <t>在媒体发布《年度报告》近2万份</t>
  </si>
  <si>
    <t>满意度</t>
  </si>
  <si>
    <t>通过免费提供贷款材料、业务指南，进一步宣传公积金政策，好评率达95%以上。</t>
  </si>
  <si>
    <t>预算06表</t>
  </si>
  <si>
    <t>政府性基金预算支出预算表</t>
  </si>
  <si>
    <t>单位名称：临沧市发展和改革委员会</t>
  </si>
  <si>
    <t>本年政府性基金预算支出</t>
  </si>
  <si>
    <t>备注：我单位不涉及此表相关内容。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</si>
  <si>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</si>
  <si>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</si>
  <si>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</si>
  <si>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</si>
  <si>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</si>
  <si>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</si>
  <si>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</si>
  <si>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</si>
  <si>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</si>
  <si>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</si>
  <si>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公务用车维修加油服务</t>
  </si>
  <si>
    <t>车辆维修和保养服务</t>
  </si>
  <si>
    <t>元</t>
  </si>
  <si>
    <t>公务用车保险</t>
  </si>
  <si>
    <t>机动车保险服务</t>
  </si>
  <si>
    <t>印刷采购服务</t>
  </si>
  <si>
    <t>办公用品</t>
  </si>
  <si>
    <t>设备购置更新</t>
  </si>
  <si>
    <t>办公设备</t>
  </si>
  <si>
    <t>保安、物业等费用</t>
  </si>
  <si>
    <t>服务</t>
  </si>
  <si>
    <t>预算08表</t>
  </si>
  <si>
    <t>政府购买服务项目</t>
  </si>
  <si>
    <t>政府购买服务目录</t>
  </si>
  <si>
    <t xml:space="preserve"> </t>
  </si>
  <si>
    <t>预算09-1表</t>
  </si>
  <si>
    <t>单位名称（项目）</t>
  </si>
  <si>
    <t>地区</t>
  </si>
  <si>
    <t>政府性基金</t>
  </si>
  <si>
    <t>凤庆县</t>
  </si>
  <si>
    <t>云县</t>
  </si>
  <si>
    <t>临翔区</t>
  </si>
  <si>
    <t>永德县</t>
  </si>
  <si>
    <t>镇康县</t>
  </si>
  <si>
    <t>双江县</t>
  </si>
  <si>
    <t>耿马县</t>
  </si>
  <si>
    <t>沧源县</t>
  </si>
  <si>
    <t>高新区</t>
  </si>
  <si>
    <t>边境合作区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</si>
  <si>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</si>
  <si>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</si>
  <si>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</si>
  <si>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</si>
  <si>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</si>
  <si>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</si>
  <si>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</si>
  <si>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</si>
  <si>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</si>
  <si>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</si>
  <si>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A02020400 多功能一体机</t>
  </si>
  <si>
    <t>打印机</t>
  </si>
  <si>
    <t>台</t>
  </si>
  <si>
    <t>A05 家具和用品</t>
  </si>
  <si>
    <t>A05010201 办公桌</t>
  </si>
  <si>
    <t>办公桌</t>
  </si>
  <si>
    <t>张</t>
  </si>
  <si>
    <t>A02020100 复印机</t>
  </si>
  <si>
    <t>复印机</t>
  </si>
  <si>
    <t>A02010108 便携式计算机</t>
  </si>
  <si>
    <t>笔记本电脑</t>
  </si>
  <si>
    <t>台式电脑</t>
  </si>
  <si>
    <t>预算11表</t>
  </si>
  <si>
    <t>上级补助</t>
  </si>
  <si>
    <t>无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</si>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</sst>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52">
    <font>
      <sz val="9"/>
      <color rgb="FF000000"/>
      <name val="Microsoft YaHei UI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.7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.25"/>
      <color rgb="FF000000"/>
      <name val="宋体"/>
      <charset val="134"/>
    </font>
    <font>
      <sz val="9"/>
      <color theme="1"/>
      <name val="宋体"/>
      <charset val="134"/>
    </font>
    <font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28"/>
      <color rgb="FF000000"/>
      <name val="宋体"/>
      <charset val="134"/>
    </font>
    <font>
      <sz val="10"/>
      <color rgb="FF00000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5" borderId="18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49" fontId="7" fillId="0" borderId="7">
      <alignment horizontal="left" vertical="center" wrapText="1"/>
    </xf>
    <xf numFmtId="180" fontId="7" fillId="0" borderId="7">
      <alignment horizontal="right" vertical="center"/>
    </xf>
  </cellStyleXfs>
  <cellXfs count="220">
    <xf numFmtId="0" fontId="0" fillId="0" borderId="0" xfId="0" applyFont="1">
      <alignment vertical="top"/>
      <protection locked="0"/>
    </xf>
    <xf numFmtId="0" fontId="1" fillId="0" borderId="0" xfId="0" applyFont="1" applyAlignment="1">
      <alignment vertical="center"/>
      <protection locked="0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  <protection locked="0"/>
    </xf>
    <xf numFmtId="179" fontId="7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>
      <alignment horizontal="left" vertical="center" wrapText="1" indent="1"/>
      <protection locked="0"/>
    </xf>
    <xf numFmtId="49" fontId="7" fillId="0" borderId="7" xfId="55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  <protection locked="0"/>
    </xf>
    <xf numFmtId="49" fontId="2" fillId="0" borderId="0" xfId="0" applyNumberFormat="1" applyFont="1" applyAlignment="1" applyProtection="1"/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4" fontId="9" fillId="0" borderId="8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  <protection locked="0"/>
    </xf>
    <xf numFmtId="178" fontId="10" fillId="0" borderId="7" xfId="51" applyNumberFormat="1" applyFont="1" applyBorder="1" applyAlignment="1" applyProtection="1">
      <alignment horizontal="center" vertical="center"/>
      <protection locked="0"/>
    </xf>
    <xf numFmtId="179" fontId="10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>
      <alignment horizontal="center" vertical="center"/>
      <protection locked="0"/>
    </xf>
    <xf numFmtId="0" fontId="5" fillId="0" borderId="0" xfId="0" applyFont="1">
      <alignment vertical="top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11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5" fillId="0" borderId="0" xfId="0" applyFont="1" applyAlignment="1">
      <alignment horizontal="right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2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2" xfId="0" applyFont="1" applyBorder="1" applyAlignment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4" xfId="0" applyFont="1" applyBorder="1" applyAlignment="1">
      <alignment horizontal="left" vertical="center"/>
      <protection locked="0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right" wrapText="1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/>
      <protection locked="0"/>
    </xf>
    <xf numFmtId="0" fontId="6" fillId="0" borderId="14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/>
    <xf numFmtId="0" fontId="6" fillId="0" borderId="12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/>
      <protection locked="0"/>
    </xf>
    <xf numFmtId="0" fontId="5" fillId="0" borderId="12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 wrapText="1" indent="1"/>
    </xf>
    <xf numFmtId="3" fontId="5" fillId="0" borderId="12" xfId="0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 wrapText="1" indent="2"/>
    </xf>
    <xf numFmtId="0" fontId="12" fillId="0" borderId="0" xfId="0" applyFont="1" applyAlignment="1">
      <alignment horizontal="right"/>
      <protection locked="0"/>
    </xf>
    <xf numFmtId="49" fontId="12" fillId="0" borderId="0" xfId="0" applyNumberFormat="1" applyFont="1" applyAlignment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  <protection locked="0"/>
    </xf>
    <xf numFmtId="0" fontId="13" fillId="0" borderId="0" xfId="0" applyFont="1" applyAlignment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  <protection locked="0"/>
    </xf>
    <xf numFmtId="49" fontId="6" fillId="0" borderId="10" xfId="0" applyNumberFormat="1" applyFont="1" applyBorder="1" applyAlignment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  <protection locked="0"/>
    </xf>
    <xf numFmtId="49" fontId="6" fillId="0" borderId="12" xfId="0" applyNumberFormat="1" applyFont="1" applyBorder="1" applyAlignment="1">
      <alignment horizontal="center" vertical="center" wrapText="1"/>
      <protection locked="0"/>
    </xf>
    <xf numFmtId="49" fontId="6" fillId="0" borderId="12" xfId="0" applyNumberFormat="1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 indent="1"/>
    </xf>
    <xf numFmtId="0" fontId="5" fillId="0" borderId="7" xfId="0" applyFont="1" applyBorder="1" applyAlignment="1" applyProtection="1">
      <alignment horizontal="left" vertical="center" wrapText="1" indent="2"/>
    </xf>
    <xf numFmtId="3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  <protection locked="0"/>
    </xf>
    <xf numFmtId="0" fontId="2" fillId="0" borderId="0" xfId="0" applyFont="1">
      <alignment vertical="top"/>
      <protection locked="0"/>
    </xf>
    <xf numFmtId="49" fontId="2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2" xfId="0" applyFont="1" applyBorder="1" applyAlignment="1">
      <alignment horizontal="center" vertical="center"/>
      <protection locked="0"/>
    </xf>
    <xf numFmtId="3" fontId="2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 indent="1"/>
    </xf>
    <xf numFmtId="0" fontId="5" fillId="0" borderId="3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6" fillId="0" borderId="6" xfId="0" applyFont="1" applyBorder="1" applyAlignment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9" fontId="18" fillId="0" borderId="7" xfId="0" applyNumberFormat="1" applyFont="1" applyBorder="1" applyAlignment="1" applyProtection="1">
      <alignment horizontal="center" vertical="center"/>
    </xf>
    <xf numFmtId="179" fontId="19" fillId="0" borderId="7" xfId="0" applyNumberFormat="1" applyFont="1" applyBorder="1" applyAlignment="1" applyProtection="1">
      <alignment horizontal="right" vertical="center"/>
    </xf>
    <xf numFmtId="179" fontId="5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top"/>
    </xf>
    <xf numFmtId="0" fontId="20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vertical="center"/>
      <protection locked="0"/>
    </xf>
    <xf numFmtId="0" fontId="7" fillId="0" borderId="7" xfId="0" applyFont="1" applyBorder="1" applyAlignment="1">
      <alignment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vertical="center"/>
      <protection locked="0"/>
    </xf>
    <xf numFmtId="0" fontId="7" fillId="0" borderId="12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23" fillId="0" borderId="6" xfId="0" applyFont="1" applyBorder="1" applyAlignment="1">
      <alignment vertical="center"/>
      <protection locked="0"/>
    </xf>
    <xf numFmtId="0" fontId="24" fillId="0" borderId="6" xfId="0" applyFont="1" applyBorder="1" applyAlignment="1">
      <alignment horizontal="center" vertical="center"/>
      <protection locked="0"/>
    </xf>
    <xf numFmtId="179" fontId="24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3" fillId="0" borderId="7" xfId="0" applyFont="1" applyBorder="1" applyAlignment="1">
      <alignment horizontal="left" vertical="center" wrapText="1" indent="1"/>
      <protection locked="0"/>
    </xf>
    <xf numFmtId="0" fontId="23" fillId="0" borderId="7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  <protection locked="0"/>
    </xf>
    <xf numFmtId="0" fontId="2" fillId="0" borderId="7" xfId="0" applyFont="1" applyBorder="1" applyAlignment="1" applyProtection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8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/>
    </xf>
    <xf numFmtId="0" fontId="25" fillId="0" borderId="0" xfId="0" applyFont="1" applyProtection="1">
      <alignment vertical="top"/>
    </xf>
    <xf numFmtId="0" fontId="28" fillId="0" borderId="0" xfId="0" applyFont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top"/>
    </xf>
    <xf numFmtId="0" fontId="30" fillId="0" borderId="0" xfId="0" applyFont="1" applyAlignment="1" applyProtection="1">
      <alignment horizontal="center" vertical="center"/>
    </xf>
    <xf numFmtId="0" fontId="7" fillId="0" borderId="7" xfId="0" applyFont="1" applyBorder="1" applyAlignment="1">
      <alignment horizontal="left" vertical="center"/>
      <protection locked="0"/>
    </xf>
    <xf numFmtId="0" fontId="31" fillId="0" borderId="6" xfId="0" applyFont="1" applyBorder="1" applyAlignment="1" applyProtection="1">
      <alignment horizontal="center" vertical="center"/>
    </xf>
    <xf numFmtId="0" fontId="31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31" fillId="0" borderId="6" xfId="0" applyFont="1" applyBorder="1" applyAlignment="1">
      <alignment horizontal="center" vertical="center"/>
      <protection locked="0"/>
    </xf>
    <xf numFmtId="0" fontId="23" fillId="0" borderId="7" xfId="0" applyFont="1" applyBorder="1" applyAlignment="1" applyProtection="1" quotePrefix="1">
      <alignment horizontal="left" vertical="center" wrapText="1" indent="1"/>
    </xf>
    <xf numFmtId="0" fontId="2" fillId="0" borderId="7" xfId="0" applyFont="1" applyBorder="1" applyAlignment="1" applyProtection="1" quotePrefix="1">
      <alignment horizontal="left" vertical="center" wrapText="1" indent="2"/>
    </xf>
    <xf numFmtId="0" fontId="5" fillId="0" borderId="7" xfId="0" applyFont="1" applyBorder="1" applyAlignment="1" applyProtection="1" quotePrefix="1">
      <alignment horizontal="left" vertical="center" wrapText="1" indent="2"/>
    </xf>
    <xf numFmtId="0" fontId="5" fillId="0" borderId="6" xfId="0" applyFont="1" applyBorder="1" applyAlignment="1" applyProtection="1" quotePrefix="1">
      <alignment horizontal="left" vertical="center" wrapText="1" indent="2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8"/>
  <sheetViews>
    <sheetView showZeros="0" topLeftCell="A13" workbookViewId="0">
      <selection activeCell="D38" sqref="D38"/>
    </sheetView>
  </sheetViews>
  <sheetFormatPr defaultColWidth="9.14285714285714" defaultRowHeight="12" customHeight="1" outlineLevelCol="3"/>
  <cols>
    <col min="1" max="1" width="31.8571428571429" customWidth="1"/>
    <col min="2" max="2" width="47.5714285714286" customWidth="1"/>
    <col min="3" max="3" width="36.5714285714286" customWidth="1"/>
    <col min="4" max="4" width="33.8571428571429" customWidth="1"/>
  </cols>
  <sheetData>
    <row r="1" ht="15" customHeight="1" spans="4:4">
      <c r="D1" s="40" t="s">
        <v>0</v>
      </c>
    </row>
    <row r="2" ht="36" customHeight="1" spans="1:4">
      <c r="A2" s="5" t="str">
        <f>"2025"&amp;"年部门财务收支预算总表"</f>
        <v>2025年部门财务收支预算总表</v>
      </c>
      <c r="B2" s="213"/>
      <c r="C2" s="213"/>
      <c r="D2" s="213"/>
    </row>
    <row r="3" ht="18.75" customHeight="1" spans="1:4">
      <c r="A3" s="42" t="str">
        <f>"单位名称："&amp;"临沧市住房公积金管理中心"</f>
        <v>单位名称：临沧市住房公积金管理中心</v>
      </c>
      <c r="B3" s="214"/>
      <c r="C3" s="214"/>
      <c r="D3" s="40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1" t="s">
        <v>4</v>
      </c>
      <c r="B5" s="31" t="str">
        <f>"2025"&amp;"年预算数"</f>
        <v>2025年预算数</v>
      </c>
      <c r="C5" s="31" t="s">
        <v>5</v>
      </c>
      <c r="D5" s="31" t="str">
        <f>"2025"&amp;"年预算数"</f>
        <v>2025年预算数</v>
      </c>
    </row>
    <row r="6" ht="18.75" customHeight="1" spans="1:4">
      <c r="A6" s="33"/>
      <c r="B6" s="33"/>
      <c r="C6" s="33"/>
      <c r="D6" s="33"/>
    </row>
    <row r="7" ht="18.75" customHeight="1" spans="1:4">
      <c r="A7" s="139" t="s">
        <v>6</v>
      </c>
      <c r="B7" s="23">
        <v>19756867.13</v>
      </c>
      <c r="C7" s="139" t="s">
        <v>7</v>
      </c>
      <c r="D7" s="23"/>
    </row>
    <row r="8" ht="18.75" customHeight="1" spans="1:4">
      <c r="A8" s="139" t="s">
        <v>8</v>
      </c>
      <c r="B8" s="23"/>
      <c r="C8" s="139" t="s">
        <v>9</v>
      </c>
      <c r="D8" s="23"/>
    </row>
    <row r="9" ht="18.75" customHeight="1" spans="1:4">
      <c r="A9" s="139" t="s">
        <v>10</v>
      </c>
      <c r="B9" s="23"/>
      <c r="C9" s="139" t="s">
        <v>11</v>
      </c>
      <c r="D9" s="23"/>
    </row>
    <row r="10" ht="18.75" customHeight="1" spans="1:4">
      <c r="A10" s="139" t="s">
        <v>12</v>
      </c>
      <c r="B10" s="23"/>
      <c r="C10" s="139" t="s">
        <v>13</v>
      </c>
      <c r="D10" s="23"/>
    </row>
    <row r="11" ht="18.75" customHeight="1" spans="1:4">
      <c r="A11" s="215" t="s">
        <v>14</v>
      </c>
      <c r="B11" s="23">
        <v>200000</v>
      </c>
      <c r="C11" s="171" t="s">
        <v>15</v>
      </c>
      <c r="D11" s="23"/>
    </row>
    <row r="12" ht="18.75" customHeight="1" spans="1:4">
      <c r="A12" s="174" t="s">
        <v>16</v>
      </c>
      <c r="B12" s="23"/>
      <c r="C12" s="173" t="s">
        <v>17</v>
      </c>
      <c r="D12" s="23"/>
    </row>
    <row r="13" ht="18.75" customHeight="1" spans="1:4">
      <c r="A13" s="174" t="s">
        <v>18</v>
      </c>
      <c r="B13" s="23"/>
      <c r="C13" s="173" t="s">
        <v>19</v>
      </c>
      <c r="D13" s="23"/>
    </row>
    <row r="14" ht="18.75" customHeight="1" spans="1:4">
      <c r="A14" s="174" t="s">
        <v>20</v>
      </c>
      <c r="B14" s="23"/>
      <c r="C14" s="173" t="s">
        <v>21</v>
      </c>
      <c r="D14" s="23">
        <v>1328874.68</v>
      </c>
    </row>
    <row r="15" ht="18.75" customHeight="1" spans="1:4">
      <c r="A15" s="174" t="s">
        <v>22</v>
      </c>
      <c r="B15" s="23"/>
      <c r="C15" s="173" t="s">
        <v>23</v>
      </c>
      <c r="D15" s="23">
        <v>760621.2</v>
      </c>
    </row>
    <row r="16" ht="18.75" customHeight="1" spans="1:4">
      <c r="A16" s="174" t="s">
        <v>24</v>
      </c>
      <c r="B16" s="23">
        <v>200000</v>
      </c>
      <c r="C16" s="174" t="s">
        <v>25</v>
      </c>
      <c r="D16" s="23"/>
    </row>
    <row r="17" ht="18.75" customHeight="1" spans="1:4">
      <c r="A17" s="174" t="s">
        <v>26</v>
      </c>
      <c r="B17" s="23"/>
      <c r="C17" s="174" t="s">
        <v>27</v>
      </c>
      <c r="D17" s="23">
        <v>8380000</v>
      </c>
    </row>
    <row r="18" ht="18.75" customHeight="1" spans="1:4">
      <c r="A18" s="175" t="s">
        <v>26</v>
      </c>
      <c r="B18" s="23"/>
      <c r="C18" s="173" t="s">
        <v>28</v>
      </c>
      <c r="D18" s="23"/>
    </row>
    <row r="19" ht="18.75" customHeight="1" spans="1:4">
      <c r="A19" s="175" t="s">
        <v>26</v>
      </c>
      <c r="B19" s="23"/>
      <c r="C19" s="173" t="s">
        <v>29</v>
      </c>
      <c r="D19" s="23"/>
    </row>
    <row r="20" ht="18.75" customHeight="1" spans="1:4">
      <c r="A20" s="175" t="s">
        <v>26</v>
      </c>
      <c r="B20" s="23"/>
      <c r="C20" s="173" t="s">
        <v>30</v>
      </c>
      <c r="D20" s="23"/>
    </row>
    <row r="21" ht="18.75" customHeight="1" spans="1:4">
      <c r="A21" s="175" t="s">
        <v>26</v>
      </c>
      <c r="B21" s="23"/>
      <c r="C21" s="173" t="s">
        <v>31</v>
      </c>
      <c r="D21" s="23"/>
    </row>
    <row r="22" ht="18.75" customHeight="1" spans="1:4">
      <c r="A22" s="175" t="s">
        <v>26</v>
      </c>
      <c r="B22" s="23"/>
      <c r="C22" s="173" t="s">
        <v>32</v>
      </c>
      <c r="D22" s="23"/>
    </row>
    <row r="23" ht="18.75" customHeight="1" spans="1:4">
      <c r="A23" s="175" t="s">
        <v>26</v>
      </c>
      <c r="B23" s="23"/>
      <c r="C23" s="173" t="s">
        <v>33</v>
      </c>
      <c r="D23" s="23"/>
    </row>
    <row r="24" ht="18.75" customHeight="1" spans="1:4">
      <c r="A24" s="175" t="s">
        <v>26</v>
      </c>
      <c r="B24" s="23"/>
      <c r="C24" s="173" t="s">
        <v>34</v>
      </c>
      <c r="D24" s="23"/>
    </row>
    <row r="25" ht="18.75" customHeight="1" spans="1:4">
      <c r="A25" s="175" t="s">
        <v>26</v>
      </c>
      <c r="B25" s="23"/>
      <c r="C25" s="173" t="s">
        <v>35</v>
      </c>
      <c r="D25" s="23">
        <v>9487371.25</v>
      </c>
    </row>
    <row r="26" ht="18.75" customHeight="1" spans="1:4">
      <c r="A26" s="175" t="s">
        <v>26</v>
      </c>
      <c r="B26" s="23"/>
      <c r="C26" s="173" t="s">
        <v>36</v>
      </c>
      <c r="D26" s="23"/>
    </row>
    <row r="27" ht="18.75" customHeight="1" spans="1:4">
      <c r="A27" s="175" t="s">
        <v>26</v>
      </c>
      <c r="B27" s="23"/>
      <c r="C27" s="173" t="s">
        <v>37</v>
      </c>
      <c r="D27" s="23"/>
    </row>
    <row r="28" ht="18.75" customHeight="1" spans="1:4">
      <c r="A28" s="175" t="s">
        <v>26</v>
      </c>
      <c r="B28" s="23"/>
      <c r="C28" s="173" t="s">
        <v>38</v>
      </c>
      <c r="D28" s="23"/>
    </row>
    <row r="29" ht="18.75" customHeight="1" spans="1:4">
      <c r="A29" s="175" t="s">
        <v>26</v>
      </c>
      <c r="B29" s="23"/>
      <c r="C29" s="173" t="s">
        <v>39</v>
      </c>
      <c r="D29" s="23"/>
    </row>
    <row r="30" ht="18.75" customHeight="1" spans="1:4">
      <c r="A30" s="176" t="s">
        <v>26</v>
      </c>
      <c r="B30" s="23"/>
      <c r="C30" s="174" t="s">
        <v>40</v>
      </c>
      <c r="D30" s="23"/>
    </row>
    <row r="31" ht="18.75" customHeight="1" spans="1:4">
      <c r="A31" s="176" t="s">
        <v>26</v>
      </c>
      <c r="B31" s="23"/>
      <c r="C31" s="174" t="s">
        <v>41</v>
      </c>
      <c r="D31" s="23"/>
    </row>
    <row r="32" ht="18.75" customHeight="1" spans="1:4">
      <c r="A32" s="176" t="s">
        <v>26</v>
      </c>
      <c r="B32" s="23"/>
      <c r="C32" s="174" t="s">
        <v>42</v>
      </c>
      <c r="D32" s="23"/>
    </row>
    <row r="33" ht="18.75" customHeight="1" spans="1:4">
      <c r="A33" s="176"/>
      <c r="B33" s="23"/>
      <c r="C33" s="174" t="s">
        <v>43</v>
      </c>
      <c r="D33" s="23"/>
    </row>
    <row r="34" ht="18.75" customHeight="1" spans="1:4">
      <c r="A34" s="216" t="s">
        <v>44</v>
      </c>
      <c r="B34" s="177">
        <f>SUM(B7:B11)</f>
        <v>19956867.13</v>
      </c>
      <c r="C34" s="217" t="s">
        <v>45</v>
      </c>
      <c r="D34" s="177">
        <v>19956867.13</v>
      </c>
    </row>
    <row r="35" ht="18.75" customHeight="1" spans="1:4">
      <c r="A35" s="218" t="s">
        <v>46</v>
      </c>
      <c r="B35" s="23"/>
      <c r="C35" s="139" t="s">
        <v>47</v>
      </c>
      <c r="D35" s="23"/>
    </row>
    <row r="36" ht="18.75" customHeight="1" spans="1:4">
      <c r="A36" s="218" t="s">
        <v>48</v>
      </c>
      <c r="B36" s="23"/>
      <c r="C36" s="139" t="s">
        <v>48</v>
      </c>
      <c r="D36" s="23"/>
    </row>
    <row r="37" ht="18.75" customHeight="1" spans="1:4">
      <c r="A37" s="218" t="s">
        <v>49</v>
      </c>
      <c r="B37" s="23">
        <f>B35-B36</f>
        <v>0</v>
      </c>
      <c r="C37" s="139" t="s">
        <v>50</v>
      </c>
      <c r="D37" s="23"/>
    </row>
    <row r="38" ht="18.75" customHeight="1" spans="1:4">
      <c r="A38" s="219" t="s">
        <v>51</v>
      </c>
      <c r="B38" s="177">
        <f t="shared" ref="B38:D38" si="0">B34+B35</f>
        <v>19956867.13</v>
      </c>
      <c r="C38" s="217" t="s">
        <v>52</v>
      </c>
      <c r="D38" s="177">
        <f t="shared" si="0"/>
        <v>19956867.13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10"/>
  <sheetViews>
    <sheetView showZeros="0" workbookViewId="0">
      <selection activeCell="B20" sqref="B20"/>
    </sheetView>
  </sheetViews>
  <sheetFormatPr defaultColWidth="9.14285714285714" defaultRowHeight="14.25" customHeight="1" outlineLevelCol="5"/>
  <cols>
    <col min="1" max="1" width="32.1428571428571" customWidth="1"/>
    <col min="2" max="2" width="16.8571428571429" customWidth="1"/>
    <col min="3" max="3" width="32.1428571428571" customWidth="1"/>
    <col min="4" max="6" width="28.5714285714286" customWidth="1"/>
  </cols>
  <sheetData>
    <row r="1" ht="15" customHeight="1" spans="1:6">
      <c r="A1" s="107">
        <v>1</v>
      </c>
      <c r="B1" s="108">
        <v>0</v>
      </c>
      <c r="C1" s="107">
        <v>1</v>
      </c>
      <c r="D1" s="109"/>
      <c r="E1" s="109"/>
      <c r="F1" s="40" t="s">
        <v>479</v>
      </c>
    </row>
    <row r="2" ht="32.25" customHeight="1" spans="1:6">
      <c r="A2" s="110" t="str">
        <f>"2025"&amp;"年部门政府性基金预算支出预算表"</f>
        <v>2025年部门政府性基金预算支出预算表</v>
      </c>
      <c r="B2" s="111" t="s">
        <v>480</v>
      </c>
      <c r="C2" s="112"/>
      <c r="D2" s="113"/>
      <c r="E2" s="113"/>
      <c r="F2" s="113"/>
    </row>
    <row r="3" ht="18.75" customHeight="1" spans="1:6">
      <c r="A3" s="7" t="str">
        <f>"单位名称："&amp;"临沧市住房公积金管理中心"</f>
        <v>单位名称：临沧市住房公积金管理中心</v>
      </c>
      <c r="B3" s="7" t="s">
        <v>481</v>
      </c>
      <c r="C3" s="107"/>
      <c r="D3" s="109"/>
      <c r="E3" s="109"/>
      <c r="F3" s="40" t="s">
        <v>1</v>
      </c>
    </row>
    <row r="4" ht="18.75" customHeight="1" spans="1:6">
      <c r="A4" s="114" t="s">
        <v>188</v>
      </c>
      <c r="B4" s="115" t="s">
        <v>74</v>
      </c>
      <c r="C4" s="116" t="s">
        <v>75</v>
      </c>
      <c r="D4" s="13" t="s">
        <v>482</v>
      </c>
      <c r="E4" s="13"/>
      <c r="F4" s="14"/>
    </row>
    <row r="5" ht="18.75" customHeight="1" spans="1:6">
      <c r="A5" s="117"/>
      <c r="B5" s="118"/>
      <c r="C5" s="102"/>
      <c r="D5" s="101" t="s">
        <v>56</v>
      </c>
      <c r="E5" s="101" t="s">
        <v>76</v>
      </c>
      <c r="F5" s="101" t="s">
        <v>77</v>
      </c>
    </row>
    <row r="6" ht="18.75" customHeight="1" spans="1:6">
      <c r="A6" s="117">
        <v>1</v>
      </c>
      <c r="B6" s="119" t="s">
        <v>169</v>
      </c>
      <c r="C6" s="102">
        <v>3</v>
      </c>
      <c r="D6" s="101">
        <v>4</v>
      </c>
      <c r="E6" s="101">
        <v>5</v>
      </c>
      <c r="F6" s="101">
        <v>6</v>
      </c>
    </row>
    <row r="7" ht="18.75" customHeight="1" spans="1:6">
      <c r="A7" s="120"/>
      <c r="B7" s="89"/>
      <c r="C7" s="89"/>
      <c r="D7" s="23"/>
      <c r="E7" s="23"/>
      <c r="F7" s="23"/>
    </row>
    <row r="8" ht="18.75" customHeight="1" spans="1:6">
      <c r="A8" s="120"/>
      <c r="B8" s="89"/>
      <c r="C8" s="89"/>
      <c r="D8" s="23"/>
      <c r="E8" s="23"/>
      <c r="F8" s="23"/>
    </row>
    <row r="9" ht="18.75" customHeight="1" spans="1:6">
      <c r="A9" s="121" t="s">
        <v>126</v>
      </c>
      <c r="B9" s="122" t="s">
        <v>126</v>
      </c>
      <c r="C9" s="123" t="s">
        <v>126</v>
      </c>
      <c r="D9" s="23"/>
      <c r="E9" s="23"/>
      <c r="F9" s="23"/>
    </row>
    <row r="10" customHeight="1" spans="1:1">
      <c r="A10" s="59" t="s">
        <v>483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9" right="0.39" top="0.58" bottom="0.58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Q15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7" width="16.5714285714286" customWidth="1"/>
  </cols>
  <sheetData>
    <row r="1" ht="1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39"/>
      <c r="P1" s="39"/>
      <c r="Q1" s="40" t="s">
        <v>484</v>
      </c>
    </row>
    <row r="2" ht="35.25" customHeight="1" spans="1:17">
      <c r="A2" s="65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58"/>
      <c r="L2" s="6"/>
      <c r="M2" s="6"/>
      <c r="N2" s="6"/>
      <c r="O2" s="58"/>
      <c r="P2" s="58"/>
      <c r="Q2" s="6"/>
    </row>
    <row r="3" ht="18.75" customHeight="1" spans="1:17">
      <c r="A3" s="42" t="str">
        <f>"单位名称："&amp;"临沧市住房公积金管理中心"</f>
        <v>单位名称：临沧市住房公积金管理中心</v>
      </c>
      <c r="B3" s="100"/>
      <c r="C3" s="100"/>
      <c r="D3" s="100"/>
      <c r="E3" s="100"/>
      <c r="F3" s="100"/>
      <c r="G3" s="100"/>
      <c r="H3" s="100"/>
      <c r="I3" s="100"/>
      <c r="J3" s="100"/>
      <c r="O3" s="72"/>
      <c r="P3" s="72"/>
      <c r="Q3" s="40" t="s">
        <v>175</v>
      </c>
    </row>
    <row r="4" ht="18.75" customHeight="1" spans="1:17">
      <c r="A4" s="11" t="s">
        <v>485</v>
      </c>
      <c r="B4" s="79" t="s">
        <v>486</v>
      </c>
      <c r="C4" s="79" t="s">
        <v>487</v>
      </c>
      <c r="D4" s="79" t="s">
        <v>488</v>
      </c>
      <c r="E4" s="79" t="s">
        <v>489</v>
      </c>
      <c r="F4" s="79" t="s">
        <v>490</v>
      </c>
      <c r="G4" s="45" t="s">
        <v>195</v>
      </c>
      <c r="H4" s="45"/>
      <c r="I4" s="45"/>
      <c r="J4" s="45"/>
      <c r="K4" s="81"/>
      <c r="L4" s="45"/>
      <c r="M4" s="45"/>
      <c r="N4" s="45"/>
      <c r="O4" s="73"/>
      <c r="P4" s="81"/>
      <c r="Q4" s="46"/>
    </row>
    <row r="5" ht="18.75" customHeight="1" spans="1:17">
      <c r="A5" s="16"/>
      <c r="B5" s="82"/>
      <c r="C5" s="82"/>
      <c r="D5" s="82"/>
      <c r="E5" s="82"/>
      <c r="F5" s="82"/>
      <c r="G5" s="82" t="s">
        <v>56</v>
      </c>
      <c r="H5" s="82" t="s">
        <v>59</v>
      </c>
      <c r="I5" s="82" t="s">
        <v>491</v>
      </c>
      <c r="J5" s="82" t="s">
        <v>492</v>
      </c>
      <c r="K5" s="83" t="s">
        <v>493</v>
      </c>
      <c r="L5" s="96" t="s">
        <v>79</v>
      </c>
      <c r="M5" s="96"/>
      <c r="N5" s="96"/>
      <c r="O5" s="97"/>
      <c r="P5" s="98"/>
      <c r="Q5" s="84"/>
    </row>
    <row r="6" ht="30" customHeight="1" spans="1:17">
      <c r="A6" s="18"/>
      <c r="B6" s="84"/>
      <c r="C6" s="84"/>
      <c r="D6" s="84"/>
      <c r="E6" s="84"/>
      <c r="F6" s="84"/>
      <c r="G6" s="84"/>
      <c r="H6" s="84" t="s">
        <v>58</v>
      </c>
      <c r="I6" s="84"/>
      <c r="J6" s="84"/>
      <c r="K6" s="85"/>
      <c r="L6" s="84" t="s">
        <v>58</v>
      </c>
      <c r="M6" s="84" t="s">
        <v>65</v>
      </c>
      <c r="N6" s="84" t="s">
        <v>203</v>
      </c>
      <c r="O6" s="99" t="s">
        <v>67</v>
      </c>
      <c r="P6" s="85" t="s">
        <v>68</v>
      </c>
      <c r="Q6" s="84" t="s">
        <v>69</v>
      </c>
    </row>
    <row r="7" ht="18.75" customHeight="1" spans="1:17">
      <c r="A7" s="33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18.75" customHeight="1" spans="1:17">
      <c r="A8" s="87" t="s">
        <v>71</v>
      </c>
      <c r="B8" s="88"/>
      <c r="C8" s="88"/>
      <c r="D8" s="88"/>
      <c r="E8" s="103"/>
      <c r="F8" s="23">
        <v>630000</v>
      </c>
      <c r="G8" s="23">
        <v>630000</v>
      </c>
      <c r="H8" s="23">
        <v>630000</v>
      </c>
      <c r="I8" s="23"/>
      <c r="J8" s="23"/>
      <c r="K8" s="23"/>
      <c r="L8" s="23"/>
      <c r="M8" s="23"/>
      <c r="N8" s="23"/>
      <c r="O8" s="23"/>
      <c r="P8" s="23"/>
      <c r="Q8" s="23"/>
    </row>
    <row r="9" ht="18.75" customHeight="1" spans="1:17">
      <c r="A9" s="104" t="s">
        <v>71</v>
      </c>
      <c r="B9" s="88"/>
      <c r="C9" s="88"/>
      <c r="D9" s="88"/>
      <c r="E9" s="105"/>
      <c r="F9" s="23">
        <v>630000</v>
      </c>
      <c r="G9" s="23">
        <v>630000</v>
      </c>
      <c r="H9" s="23">
        <v>630000</v>
      </c>
      <c r="I9" s="23"/>
      <c r="J9" s="23"/>
      <c r="K9" s="23"/>
      <c r="L9" s="23"/>
      <c r="M9" s="23"/>
      <c r="N9" s="23"/>
      <c r="O9" s="23"/>
      <c r="P9" s="23"/>
      <c r="Q9" s="23"/>
    </row>
    <row r="10" ht="18.75" customHeight="1" spans="1:17">
      <c r="A10" s="223" t="s">
        <v>260</v>
      </c>
      <c r="B10" s="88" t="s">
        <v>494</v>
      </c>
      <c r="C10" s="88" t="s">
        <v>495</v>
      </c>
      <c r="D10" s="88" t="s">
        <v>496</v>
      </c>
      <c r="E10" s="105">
        <v>1</v>
      </c>
      <c r="F10" s="23">
        <v>80000</v>
      </c>
      <c r="G10" s="23">
        <v>80000</v>
      </c>
      <c r="H10" s="23">
        <v>80000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18.75" customHeight="1" spans="1:17">
      <c r="A11" s="223" t="s">
        <v>260</v>
      </c>
      <c r="B11" s="88" t="s">
        <v>497</v>
      </c>
      <c r="C11" s="88" t="s">
        <v>498</v>
      </c>
      <c r="D11" s="88" t="s">
        <v>496</v>
      </c>
      <c r="E11" s="105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18.75" customHeight="1" spans="1:17">
      <c r="A12" s="223" t="s">
        <v>312</v>
      </c>
      <c r="B12" s="88" t="s">
        <v>499</v>
      </c>
      <c r="C12" s="88" t="s">
        <v>500</v>
      </c>
      <c r="D12" s="88" t="s">
        <v>496</v>
      </c>
      <c r="E12" s="105">
        <v>1</v>
      </c>
      <c r="F12" s="23">
        <v>60000</v>
      </c>
      <c r="G12" s="23">
        <v>60000</v>
      </c>
      <c r="H12" s="23">
        <v>60000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18.75" customHeight="1" spans="1:17">
      <c r="A13" s="223" t="s">
        <v>284</v>
      </c>
      <c r="B13" s="88" t="s">
        <v>501</v>
      </c>
      <c r="C13" s="88" t="s">
        <v>502</v>
      </c>
      <c r="D13" s="88" t="s">
        <v>496</v>
      </c>
      <c r="E13" s="105">
        <v>1</v>
      </c>
      <c r="F13" s="23">
        <v>200000</v>
      </c>
      <c r="G13" s="23">
        <v>200000</v>
      </c>
      <c r="H13" s="23">
        <v>200000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18.75" customHeight="1" spans="1:17">
      <c r="A14" s="223" t="s">
        <v>306</v>
      </c>
      <c r="B14" s="88" t="s">
        <v>503</v>
      </c>
      <c r="C14" s="88" t="s">
        <v>504</v>
      </c>
      <c r="D14" s="88" t="s">
        <v>496</v>
      </c>
      <c r="E14" s="105">
        <v>1</v>
      </c>
      <c r="F14" s="23">
        <v>270000</v>
      </c>
      <c r="G14" s="23">
        <v>270000</v>
      </c>
      <c r="H14" s="23">
        <v>270000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18.75" customHeight="1" spans="1:17">
      <c r="A15" s="90" t="s">
        <v>126</v>
      </c>
      <c r="B15" s="91"/>
      <c r="C15" s="91"/>
      <c r="D15" s="91"/>
      <c r="E15" s="103"/>
      <c r="F15" s="23">
        <v>630000</v>
      </c>
      <c r="G15" s="23">
        <v>630000</v>
      </c>
      <c r="H15" s="23">
        <v>630000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N27"/>
  <sheetViews>
    <sheetView showZeros="0" workbookViewId="0">
      <selection activeCell="E24" sqref="E24"/>
    </sheetView>
  </sheetViews>
  <sheetFormatPr defaultColWidth="9.14285714285714" defaultRowHeight="14.25" customHeight="1"/>
  <cols>
    <col min="1" max="1" width="31.4285714285714" customWidth="1"/>
    <col min="2" max="3" width="21.8571428571429" customWidth="1"/>
    <col min="4" max="14" width="19" customWidth="1"/>
  </cols>
  <sheetData>
    <row r="1" ht="15" customHeight="1" spans="1:14">
      <c r="A1" s="69"/>
      <c r="B1" s="69"/>
      <c r="C1" s="74"/>
      <c r="D1" s="69"/>
      <c r="E1" s="69"/>
      <c r="F1" s="69"/>
      <c r="G1" s="69"/>
      <c r="H1" s="75"/>
      <c r="I1" s="69"/>
      <c r="J1" s="69"/>
      <c r="K1" s="69"/>
      <c r="L1" s="39"/>
      <c r="M1" s="93"/>
      <c r="N1" s="94" t="s">
        <v>505</v>
      </c>
    </row>
    <row r="2" ht="34.5" customHeight="1" spans="1:14">
      <c r="A2" s="41" t="str">
        <f>"2025"&amp;"年部门政府购买服务预算表"</f>
        <v>2025年部门政府购买服务预算表</v>
      </c>
      <c r="B2" s="76"/>
      <c r="C2" s="58"/>
      <c r="D2" s="76"/>
      <c r="E2" s="76"/>
      <c r="F2" s="76"/>
      <c r="G2" s="76"/>
      <c r="H2" s="77"/>
      <c r="I2" s="76"/>
      <c r="J2" s="76"/>
      <c r="K2" s="76"/>
      <c r="L2" s="58"/>
      <c r="M2" s="77"/>
      <c r="N2" s="76"/>
    </row>
    <row r="3" ht="18.75" customHeight="1" spans="1:14">
      <c r="A3" s="66" t="str">
        <f>"单位名称："&amp;"临沧市住房公积金管理中心"</f>
        <v>单位名称：临沧市住房公积金管理中心</v>
      </c>
      <c r="B3" s="67"/>
      <c r="C3" s="78"/>
      <c r="D3" s="67"/>
      <c r="E3" s="67"/>
      <c r="F3" s="67"/>
      <c r="G3" s="67"/>
      <c r="H3" s="75"/>
      <c r="I3" s="69"/>
      <c r="J3" s="69"/>
      <c r="K3" s="69"/>
      <c r="L3" s="72"/>
      <c r="M3" s="95"/>
      <c r="N3" s="94" t="s">
        <v>175</v>
      </c>
    </row>
    <row r="4" ht="18.75" customHeight="1" spans="1:14">
      <c r="A4" s="11" t="s">
        <v>485</v>
      </c>
      <c r="B4" s="79" t="s">
        <v>506</v>
      </c>
      <c r="C4" s="80" t="s">
        <v>507</v>
      </c>
      <c r="D4" s="45" t="s">
        <v>195</v>
      </c>
      <c r="E4" s="45"/>
      <c r="F4" s="45"/>
      <c r="G4" s="45"/>
      <c r="H4" s="81"/>
      <c r="I4" s="45"/>
      <c r="J4" s="45"/>
      <c r="K4" s="45"/>
      <c r="L4" s="73"/>
      <c r="M4" s="81"/>
      <c r="N4" s="46"/>
    </row>
    <row r="5" ht="18.75" customHeight="1" spans="1:14">
      <c r="A5" s="16"/>
      <c r="B5" s="82"/>
      <c r="C5" s="83"/>
      <c r="D5" s="82" t="s">
        <v>56</v>
      </c>
      <c r="E5" s="82" t="s">
        <v>59</v>
      </c>
      <c r="F5" s="82" t="s">
        <v>491</v>
      </c>
      <c r="G5" s="82" t="s">
        <v>492</v>
      </c>
      <c r="H5" s="83" t="s">
        <v>493</v>
      </c>
      <c r="I5" s="96" t="s">
        <v>79</v>
      </c>
      <c r="J5" s="96"/>
      <c r="K5" s="96"/>
      <c r="L5" s="97"/>
      <c r="M5" s="98"/>
      <c r="N5" s="84"/>
    </row>
    <row r="6" ht="26.25" customHeight="1" spans="1:14">
      <c r="A6" s="18"/>
      <c r="B6" s="84"/>
      <c r="C6" s="85"/>
      <c r="D6" s="84"/>
      <c r="E6" s="84"/>
      <c r="F6" s="84"/>
      <c r="G6" s="84"/>
      <c r="H6" s="85"/>
      <c r="I6" s="84" t="s">
        <v>58</v>
      </c>
      <c r="J6" s="84" t="s">
        <v>65</v>
      </c>
      <c r="K6" s="84" t="s">
        <v>203</v>
      </c>
      <c r="L6" s="99" t="s">
        <v>67</v>
      </c>
      <c r="M6" s="85" t="s">
        <v>68</v>
      </c>
      <c r="N6" s="84" t="s">
        <v>69</v>
      </c>
    </row>
    <row r="7" ht="18.75" customHeight="1" spans="1:14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18.75" customHeight="1" spans="1:14">
      <c r="A8" s="87"/>
      <c r="B8" s="88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87"/>
      <c r="B9" s="88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90" t="s">
        <v>126</v>
      </c>
      <c r="B10" s="91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9" t="s">
        <v>483</v>
      </c>
    </row>
    <row r="27" customHeight="1" spans="6:6">
      <c r="F27" t="s">
        <v>508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N9"/>
  <sheetViews>
    <sheetView showZeros="0" workbookViewId="0">
      <selection activeCell="A16" sqref="A16"/>
    </sheetView>
  </sheetViews>
  <sheetFormatPr defaultColWidth="9.14285714285714" defaultRowHeight="14.25" customHeight="1"/>
  <cols>
    <col min="1" max="1" width="37.7142857142857" customWidth="1"/>
    <col min="2" max="4" width="17.5714285714286" customWidth="1"/>
    <col min="5" max="14" width="15.7142857142857" customWidth="1"/>
  </cols>
  <sheetData>
    <row r="1" ht="15" customHeight="1" spans="1:14">
      <c r="A1" s="30"/>
      <c r="B1" s="30"/>
      <c r="C1" s="30"/>
      <c r="D1" s="64"/>
      <c r="L1" s="39"/>
      <c r="M1" s="39"/>
      <c r="N1" s="39" t="s">
        <v>509</v>
      </c>
    </row>
    <row r="2" ht="27.75" customHeight="1" spans="1:14">
      <c r="A2" s="65" t="str">
        <f>"2025"&amp;"年市对下转移支付预算表"</f>
        <v>2025年市对下转移支付预算表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58"/>
      <c r="M2" s="58"/>
      <c r="N2" s="6"/>
    </row>
    <row r="3" ht="18.75" customHeight="1" spans="1:14">
      <c r="A3" s="66" t="str">
        <f>"单位名称："&amp;"临沧市住房公积金管理中心"</f>
        <v>单位名称：临沧市住房公积金管理中心</v>
      </c>
      <c r="B3" s="67"/>
      <c r="C3" s="67"/>
      <c r="D3" s="68"/>
      <c r="E3" s="69"/>
      <c r="F3" s="69"/>
      <c r="G3" s="69"/>
      <c r="H3" s="69"/>
      <c r="I3" s="69"/>
      <c r="L3" s="72"/>
      <c r="M3" s="72"/>
      <c r="N3" s="39" t="s">
        <v>175</v>
      </c>
    </row>
    <row r="4" ht="18.75" customHeight="1" spans="1:14">
      <c r="A4" s="31" t="s">
        <v>510</v>
      </c>
      <c r="B4" s="12" t="s">
        <v>195</v>
      </c>
      <c r="C4" s="13"/>
      <c r="D4" s="13"/>
      <c r="E4" s="12" t="s">
        <v>511</v>
      </c>
      <c r="F4" s="13"/>
      <c r="G4" s="13"/>
      <c r="H4" s="13"/>
      <c r="I4" s="13"/>
      <c r="J4" s="13"/>
      <c r="K4" s="13"/>
      <c r="L4" s="73"/>
      <c r="M4" s="73"/>
      <c r="N4" s="14"/>
    </row>
    <row r="5" ht="18.75" customHeight="1" spans="1:14">
      <c r="A5" s="33"/>
      <c r="B5" s="32" t="s">
        <v>56</v>
      </c>
      <c r="C5" s="11" t="s">
        <v>59</v>
      </c>
      <c r="D5" s="70" t="s">
        <v>512</v>
      </c>
      <c r="E5" s="71" t="s">
        <v>513</v>
      </c>
      <c r="F5" s="71" t="s">
        <v>514</v>
      </c>
      <c r="G5" s="71" t="s">
        <v>515</v>
      </c>
      <c r="H5" s="71" t="s">
        <v>516</v>
      </c>
      <c r="I5" s="71" t="s">
        <v>517</v>
      </c>
      <c r="J5" s="71" t="s">
        <v>518</v>
      </c>
      <c r="K5" s="71" t="s">
        <v>519</v>
      </c>
      <c r="L5" s="60" t="s">
        <v>520</v>
      </c>
      <c r="M5" s="60" t="s">
        <v>521</v>
      </c>
      <c r="N5" s="60" t="s">
        <v>522</v>
      </c>
    </row>
    <row r="6" ht="18.75" customHeight="1" spans="1:14">
      <c r="A6" s="71">
        <v>1</v>
      </c>
      <c r="B6" s="71">
        <v>2</v>
      </c>
      <c r="C6" s="71">
        <v>3</v>
      </c>
      <c r="D6" s="12">
        <v>4</v>
      </c>
      <c r="E6" s="71">
        <v>5</v>
      </c>
      <c r="F6" s="71">
        <v>6</v>
      </c>
      <c r="G6" s="71">
        <v>7</v>
      </c>
      <c r="H6" s="12">
        <v>8</v>
      </c>
      <c r="I6" s="71">
        <v>9</v>
      </c>
      <c r="J6" s="71">
        <v>10</v>
      </c>
      <c r="K6" s="71">
        <v>11</v>
      </c>
      <c r="L6" s="60">
        <v>12</v>
      </c>
      <c r="M6" s="60">
        <v>13</v>
      </c>
      <c r="N6" s="60">
        <v>14</v>
      </c>
    </row>
    <row r="7" ht="18.75" customHeight="1" spans="1:14">
      <c r="A7" s="6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3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customHeight="1" spans="1:1">
      <c r="A9" s="59" t="s">
        <v>483</v>
      </c>
    </row>
  </sheetData>
  <mergeCells count="5">
    <mergeCell ref="A2:N2"/>
    <mergeCell ref="A3:I3"/>
    <mergeCell ref="B4:D4"/>
    <mergeCell ref="E4:N4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285714285714" customWidth="1"/>
    <col min="10" max="10" width="18.8571428571429" customWidth="1"/>
  </cols>
  <sheetData>
    <row r="1" ht="15" customHeight="1" spans="10:10">
      <c r="J1" s="39" t="s">
        <v>523</v>
      </c>
    </row>
    <row r="2" ht="36" customHeight="1" spans="1:10">
      <c r="A2" s="5" t="str">
        <f>"2025"&amp;"年市对下转移支付绩效目标表"</f>
        <v>2025年市对下转移支付绩效目标表</v>
      </c>
      <c r="B2" s="6"/>
      <c r="C2" s="6"/>
      <c r="D2" s="6"/>
      <c r="E2" s="6"/>
      <c r="F2" s="58"/>
      <c r="G2" s="6"/>
      <c r="H2" s="58"/>
      <c r="I2" s="58"/>
      <c r="J2" s="6"/>
    </row>
    <row r="3" ht="18.75" customHeight="1" spans="1:8">
      <c r="A3" s="7" t="str">
        <f>"单位名称："&amp;"临沧市住房公积金管理中心"</f>
        <v>单位名称：临沧市住房公积金管理中心</v>
      </c>
      <c r="B3" s="3"/>
      <c r="C3" s="3"/>
      <c r="D3" s="3"/>
      <c r="E3" s="3"/>
      <c r="F3" s="59"/>
      <c r="G3" s="3"/>
      <c r="H3" s="59"/>
    </row>
    <row r="4" ht="18.75" customHeight="1" spans="1:10">
      <c r="A4" s="47" t="s">
        <v>323</v>
      </c>
      <c r="B4" s="47" t="s">
        <v>324</v>
      </c>
      <c r="C4" s="47" t="s">
        <v>325</v>
      </c>
      <c r="D4" s="47" t="s">
        <v>326</v>
      </c>
      <c r="E4" s="47" t="s">
        <v>327</v>
      </c>
      <c r="F4" s="60" t="s">
        <v>328</v>
      </c>
      <c r="G4" s="47" t="s">
        <v>329</v>
      </c>
      <c r="H4" s="60" t="s">
        <v>330</v>
      </c>
      <c r="I4" s="60" t="s">
        <v>331</v>
      </c>
      <c r="J4" s="47" t="s">
        <v>332</v>
      </c>
    </row>
    <row r="5" ht="18.7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60">
        <v>6</v>
      </c>
      <c r="G5" s="47">
        <v>7</v>
      </c>
      <c r="H5" s="60">
        <v>8</v>
      </c>
      <c r="I5" s="60">
        <v>9</v>
      </c>
      <c r="J5" s="47">
        <v>10</v>
      </c>
    </row>
    <row r="6" ht="18.75" customHeight="1" spans="1:10">
      <c r="A6" s="35"/>
      <c r="B6" s="61"/>
      <c r="C6" s="61"/>
      <c r="D6" s="61"/>
      <c r="E6" s="62"/>
      <c r="F6" s="63"/>
      <c r="G6" s="62"/>
      <c r="H6" s="63"/>
      <c r="I6" s="63"/>
      <c r="J6" s="62"/>
    </row>
    <row r="7" ht="18.75" customHeight="1" spans="1:10">
      <c r="A7" s="21"/>
      <c r="B7" s="21"/>
      <c r="C7" s="21"/>
      <c r="D7" s="21"/>
      <c r="E7" s="21"/>
      <c r="F7" s="35"/>
      <c r="G7" s="21"/>
      <c r="H7" s="21"/>
      <c r="I7" s="21"/>
      <c r="J7" s="21"/>
    </row>
    <row r="8" customHeight="1" spans="1:1">
      <c r="A8" s="59" t="s">
        <v>483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12"/>
  <sheetViews>
    <sheetView showZeros="0" workbookViewId="0">
      <selection activeCell="G25" sqref="G25"/>
    </sheetView>
  </sheetViews>
  <sheetFormatPr defaultColWidth="9.14285714285714" defaultRowHeight="12" customHeight="1" outlineLevelCol="7"/>
  <cols>
    <col min="1" max="1" width="29" customWidth="1"/>
    <col min="2" max="2" width="18.7142857142857" customWidth="1"/>
    <col min="3" max="3" width="27.5714285714286" customWidth="1"/>
    <col min="4" max="4" width="23.5714285714286" customWidth="1"/>
    <col min="5" max="5" width="17.8571428571429" customWidth="1"/>
    <col min="6" max="6" width="23.5714285714286" customWidth="1"/>
    <col min="7" max="7" width="25.1428571428571" customWidth="1"/>
    <col min="8" max="8" width="18.8571428571429" customWidth="1"/>
  </cols>
  <sheetData>
    <row r="1" ht="15" customHeight="1" spans="1:8">
      <c r="A1" s="1"/>
      <c r="B1" s="1"/>
      <c r="C1" s="1"/>
      <c r="D1" s="1"/>
      <c r="E1" s="1"/>
      <c r="F1" s="1"/>
      <c r="G1" s="1"/>
      <c r="H1" s="40" t="s">
        <v>524</v>
      </c>
    </row>
    <row r="2" ht="34.5" customHeight="1" spans="1:8">
      <c r="A2" s="41" t="str">
        <f>"2025"&amp;"年新增资产配置表"</f>
        <v>2025年新增资产配置表</v>
      </c>
      <c r="B2" s="6"/>
      <c r="C2" s="6"/>
      <c r="D2" s="6"/>
      <c r="E2" s="6"/>
      <c r="F2" s="6"/>
      <c r="G2" s="6"/>
      <c r="H2" s="6"/>
    </row>
    <row r="3" ht="18.75" customHeight="1" spans="1:8">
      <c r="A3" s="42" t="str">
        <f>"单位名称："&amp;"临沧市住房公积金管理中心"</f>
        <v>单位名称：临沧市住房公积金管理中心</v>
      </c>
      <c r="B3" s="8"/>
      <c r="C3" s="3"/>
      <c r="H3" s="43" t="s">
        <v>175</v>
      </c>
    </row>
    <row r="4" ht="18.75" customHeight="1" spans="1:8">
      <c r="A4" s="11" t="s">
        <v>188</v>
      </c>
      <c r="B4" s="11" t="s">
        <v>525</v>
      </c>
      <c r="C4" s="11" t="s">
        <v>526</v>
      </c>
      <c r="D4" s="11" t="s">
        <v>527</v>
      </c>
      <c r="E4" s="11" t="s">
        <v>528</v>
      </c>
      <c r="F4" s="44" t="s">
        <v>529</v>
      </c>
      <c r="G4" s="45"/>
      <c r="H4" s="46"/>
    </row>
    <row r="5" ht="18.75" customHeight="1" spans="1:8">
      <c r="A5" s="18"/>
      <c r="B5" s="18"/>
      <c r="C5" s="18"/>
      <c r="D5" s="18"/>
      <c r="E5" s="18"/>
      <c r="F5" s="47" t="s">
        <v>489</v>
      </c>
      <c r="G5" s="47" t="s">
        <v>530</v>
      </c>
      <c r="H5" s="47" t="s">
        <v>531</v>
      </c>
    </row>
    <row r="6" ht="18.75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24.95" customHeight="1" spans="1:8">
      <c r="A7" s="48" t="s">
        <v>71</v>
      </c>
      <c r="B7" s="49" t="s">
        <v>532</v>
      </c>
      <c r="C7" s="49" t="s">
        <v>533</v>
      </c>
      <c r="D7" s="50" t="s">
        <v>534</v>
      </c>
      <c r="E7" s="50" t="s">
        <v>535</v>
      </c>
      <c r="F7" s="51">
        <v>17</v>
      </c>
      <c r="G7" s="52">
        <v>3000</v>
      </c>
      <c r="H7" s="52">
        <v>15000</v>
      </c>
    </row>
    <row r="8" ht="24.95" customHeight="1" spans="1:8">
      <c r="A8" s="48" t="s">
        <v>71</v>
      </c>
      <c r="B8" s="49" t="s">
        <v>536</v>
      </c>
      <c r="C8" s="49" t="s">
        <v>537</v>
      </c>
      <c r="D8" s="50" t="s">
        <v>538</v>
      </c>
      <c r="E8" s="50" t="s">
        <v>539</v>
      </c>
      <c r="F8" s="51">
        <v>7</v>
      </c>
      <c r="G8" s="52">
        <v>2500</v>
      </c>
      <c r="H8" s="52">
        <v>17500</v>
      </c>
    </row>
    <row r="9" ht="24.95" customHeight="1" spans="1:8">
      <c r="A9" s="48" t="s">
        <v>71</v>
      </c>
      <c r="B9" s="49" t="s">
        <v>532</v>
      </c>
      <c r="C9" s="49" t="s">
        <v>540</v>
      </c>
      <c r="D9" s="50" t="s">
        <v>541</v>
      </c>
      <c r="E9" s="50" t="s">
        <v>535</v>
      </c>
      <c r="F9" s="51">
        <v>1</v>
      </c>
      <c r="G9" s="52">
        <v>20000</v>
      </c>
      <c r="H9" s="52">
        <v>40000</v>
      </c>
    </row>
    <row r="10" ht="24.95" customHeight="1" spans="1:8">
      <c r="A10" s="48" t="s">
        <v>71</v>
      </c>
      <c r="B10" s="49" t="s">
        <v>532</v>
      </c>
      <c r="C10" s="49" t="s">
        <v>542</v>
      </c>
      <c r="D10" s="50" t="s">
        <v>543</v>
      </c>
      <c r="E10" s="50" t="s">
        <v>535</v>
      </c>
      <c r="F10" s="51">
        <v>31</v>
      </c>
      <c r="G10" s="52">
        <v>7000</v>
      </c>
      <c r="H10" s="52">
        <v>70000</v>
      </c>
    </row>
    <row r="11" ht="24.95" customHeight="1" spans="1:8">
      <c r="A11" s="48" t="s">
        <v>71</v>
      </c>
      <c r="B11" s="49" t="s">
        <v>532</v>
      </c>
      <c r="C11" s="50" t="s">
        <v>544</v>
      </c>
      <c r="D11" s="50" t="s">
        <v>544</v>
      </c>
      <c r="E11" s="50" t="s">
        <v>535</v>
      </c>
      <c r="F11" s="51">
        <v>11</v>
      </c>
      <c r="G11" s="52">
        <v>4870</v>
      </c>
      <c r="H11" s="52">
        <v>53570</v>
      </c>
    </row>
    <row r="12" ht="30" customHeight="1" spans="1:8">
      <c r="A12" s="53" t="s">
        <v>56</v>
      </c>
      <c r="B12" s="54"/>
      <c r="C12" s="54"/>
      <c r="D12" s="54"/>
      <c r="E12" s="55"/>
      <c r="F12" s="56">
        <f>SUM(F6:F11)</f>
        <v>73</v>
      </c>
      <c r="G12" s="57"/>
      <c r="H12" s="57">
        <f>SUM(H6:H11)</f>
        <v>196078</v>
      </c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36" right="0.1" top="0.26" bottom="0.2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0"/>
  <sheetViews>
    <sheetView showZeros="0" workbookViewId="0">
      <selection activeCell="C21" sqref="C21"/>
    </sheetView>
  </sheetViews>
  <sheetFormatPr defaultColWidth="9.14285714285714" defaultRowHeight="14.25" customHeight="1"/>
  <cols>
    <col min="1" max="1" width="13.4285714285714" customWidth="1"/>
    <col min="2" max="2" width="43.8571428571429" customWidth="1"/>
    <col min="3" max="3" width="23.8571428571429" customWidth="1"/>
    <col min="4" max="4" width="11.1428571428571" customWidth="1"/>
    <col min="5" max="5" width="33.1428571428571" customWidth="1"/>
    <col min="6" max="6" width="9.85714285714286" customWidth="1"/>
    <col min="7" max="7" width="17.7142857142857" customWidth="1"/>
    <col min="8" max="11" width="15.4285714285714" customWidth="1"/>
  </cols>
  <sheetData>
    <row r="1" ht="15" customHeight="1" spans="4:11">
      <c r="D1" s="29"/>
      <c r="E1" s="29"/>
      <c r="F1" s="29"/>
      <c r="G1" s="29"/>
      <c r="H1" s="30"/>
      <c r="I1" s="30"/>
      <c r="J1" s="30"/>
      <c r="K1" s="39" t="s">
        <v>545</v>
      </c>
    </row>
    <row r="2" ht="42.75" customHeight="1" spans="1:11">
      <c r="A2" s="5" t="str">
        <f>"2025"&amp;"年转移支付补助项目支出预算表"</f>
        <v>2025年转移支付补助项目支出预算表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1" spans="1:11">
      <c r="A3" s="7" t="str">
        <f>"单位名称："&amp;"临沧市住房公积金管理中心"</f>
        <v>单位名称：临沧市住房公积金管理中心</v>
      </c>
      <c r="B3" s="8"/>
      <c r="C3" s="8"/>
      <c r="D3" s="8"/>
      <c r="E3" s="8"/>
      <c r="F3" s="8"/>
      <c r="G3" s="8"/>
      <c r="H3" s="9"/>
      <c r="I3" s="9"/>
      <c r="J3" s="9"/>
      <c r="K3" s="4" t="s">
        <v>175</v>
      </c>
    </row>
    <row r="4" ht="18.75" customHeight="1" spans="1:11">
      <c r="A4" s="10" t="s">
        <v>273</v>
      </c>
      <c r="B4" s="10" t="s">
        <v>190</v>
      </c>
      <c r="C4" s="10" t="s">
        <v>274</v>
      </c>
      <c r="D4" s="11" t="s">
        <v>191</v>
      </c>
      <c r="E4" s="11" t="s">
        <v>192</v>
      </c>
      <c r="F4" s="11" t="s">
        <v>275</v>
      </c>
      <c r="G4" s="11" t="s">
        <v>276</v>
      </c>
      <c r="H4" s="31" t="s">
        <v>56</v>
      </c>
      <c r="I4" s="12" t="s">
        <v>546</v>
      </c>
      <c r="J4" s="13"/>
      <c r="K4" s="14"/>
    </row>
    <row r="5" ht="18.75" customHeight="1" spans="1:11">
      <c r="A5" s="15"/>
      <c r="B5" s="15"/>
      <c r="C5" s="15"/>
      <c r="D5" s="16"/>
      <c r="E5" s="16"/>
      <c r="F5" s="16"/>
      <c r="G5" s="16"/>
      <c r="H5" s="32"/>
      <c r="I5" s="11" t="s">
        <v>59</v>
      </c>
      <c r="J5" s="11" t="s">
        <v>60</v>
      </c>
      <c r="K5" s="11" t="s">
        <v>61</v>
      </c>
    </row>
    <row r="6" ht="18.75" customHeight="1" spans="1:11">
      <c r="A6" s="17"/>
      <c r="B6" s="17"/>
      <c r="C6" s="17"/>
      <c r="D6" s="18"/>
      <c r="E6" s="18"/>
      <c r="F6" s="18"/>
      <c r="G6" s="18"/>
      <c r="H6" s="33"/>
      <c r="I6" s="18" t="s">
        <v>58</v>
      </c>
      <c r="J6" s="18"/>
      <c r="K6" s="18"/>
    </row>
    <row r="7" ht="18.7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18.75" customHeight="1" spans="1:11">
      <c r="A8" s="34"/>
      <c r="B8" s="35" t="s">
        <v>547</v>
      </c>
      <c r="C8" s="34"/>
      <c r="D8" s="34"/>
      <c r="E8" s="34"/>
      <c r="F8" s="34"/>
      <c r="G8" s="34"/>
      <c r="H8" s="23"/>
      <c r="I8" s="23"/>
      <c r="J8" s="23"/>
      <c r="K8" s="23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6" t="s">
        <v>126</v>
      </c>
      <c r="B10" s="37"/>
      <c r="C10" s="37"/>
      <c r="D10" s="37"/>
      <c r="E10" s="37"/>
      <c r="F10" s="37"/>
      <c r="G10" s="38"/>
      <c r="H10" s="23"/>
      <c r="I10" s="23"/>
      <c r="J10" s="23"/>
      <c r="K10" s="2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20"/>
  <sheetViews>
    <sheetView showZeros="0" workbookViewId="0">
      <selection activeCell="D29" sqref="D29"/>
    </sheetView>
  </sheetViews>
  <sheetFormatPr defaultColWidth="9.14285714285714" defaultRowHeight="14.25" customHeight="1" outlineLevelCol="6"/>
  <cols>
    <col min="1" max="1" width="29.4285714285714" customWidth="1"/>
    <col min="2" max="2" width="23.1428571428571" customWidth="1"/>
    <col min="3" max="3" width="31.5714285714286" customWidth="1"/>
    <col min="4" max="4" width="20.4285714285714" customWidth="1"/>
    <col min="5" max="7" width="23.8571428571429" customWidth="1"/>
  </cols>
  <sheetData>
    <row r="1" ht="15" customHeight="1" spans="1:7">
      <c r="A1" s="1"/>
      <c r="B1" s="1"/>
      <c r="C1" s="1"/>
      <c r="D1" s="2"/>
      <c r="E1" s="3"/>
      <c r="F1" s="3"/>
      <c r="G1" s="4" t="s">
        <v>548</v>
      </c>
    </row>
    <row r="2" ht="36.75" customHeight="1" spans="1:7">
      <c r="A2" s="5" t="str">
        <f>"2025"&amp;"年部门项目中期规划预算表"</f>
        <v>2025年部门项目中期规划预算表</v>
      </c>
      <c r="B2" s="6"/>
      <c r="C2" s="6"/>
      <c r="D2" s="6"/>
      <c r="E2" s="6"/>
      <c r="F2" s="6"/>
      <c r="G2" s="6"/>
    </row>
    <row r="3" ht="18.75" customHeight="1" spans="1:7">
      <c r="A3" s="7" t="str">
        <f>"单位名称："&amp;"临沧市住房公积金管理中心"</f>
        <v>单位名称：临沧市住房公积金管理中心</v>
      </c>
      <c r="B3" s="8"/>
      <c r="C3" s="8"/>
      <c r="D3" s="8"/>
      <c r="E3" s="9"/>
      <c r="F3" s="9"/>
      <c r="G3" s="4" t="s">
        <v>175</v>
      </c>
    </row>
    <row r="4" ht="18.75" customHeight="1" spans="1:7">
      <c r="A4" s="10" t="s">
        <v>274</v>
      </c>
      <c r="B4" s="10" t="s">
        <v>273</v>
      </c>
      <c r="C4" s="10" t="s">
        <v>190</v>
      </c>
      <c r="D4" s="11" t="s">
        <v>549</v>
      </c>
      <c r="E4" s="12" t="s">
        <v>59</v>
      </c>
      <c r="F4" s="13"/>
      <c r="G4" s="14"/>
    </row>
    <row r="5" ht="18.75" customHeight="1" spans="1:7">
      <c r="A5" s="15"/>
      <c r="B5" s="15"/>
      <c r="C5" s="15"/>
      <c r="D5" s="16"/>
      <c r="E5" s="10" t="str">
        <f>"2025"&amp;"年"</f>
        <v>2025年</v>
      </c>
      <c r="F5" s="10" t="str">
        <f>"2025"+1&amp;"年"</f>
        <v>2026年</v>
      </c>
      <c r="G5" s="11" t="str">
        <f>"2025"+2&amp;"年"</f>
        <v>2027年</v>
      </c>
    </row>
    <row r="6" ht="18.75" customHeight="1" spans="1:7">
      <c r="A6" s="17"/>
      <c r="B6" s="17"/>
      <c r="C6" s="17"/>
      <c r="D6" s="18"/>
      <c r="E6" s="17" t="s">
        <v>58</v>
      </c>
      <c r="F6" s="17"/>
      <c r="G6" s="18"/>
    </row>
    <row r="7" ht="18.7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</row>
    <row r="8" ht="18.75" customHeight="1" spans="1:7">
      <c r="A8" s="21" t="s">
        <v>71</v>
      </c>
      <c r="B8" s="22"/>
      <c r="C8" s="22"/>
      <c r="D8" s="21"/>
      <c r="E8" s="23">
        <v>8180000</v>
      </c>
      <c r="F8" s="23"/>
      <c r="G8" s="23"/>
    </row>
    <row r="9" ht="18.75" customHeight="1" spans="1:7">
      <c r="A9" s="24" t="s">
        <v>71</v>
      </c>
      <c r="B9" s="21"/>
      <c r="C9" s="21"/>
      <c r="D9" s="21"/>
      <c r="E9" s="23">
        <v>8180000</v>
      </c>
      <c r="F9" s="23"/>
      <c r="G9" s="23"/>
    </row>
    <row r="10" ht="18.75" customHeight="1" spans="1:7">
      <c r="A10" s="25"/>
      <c r="B10" s="21" t="s">
        <v>550</v>
      </c>
      <c r="C10" s="21" t="s">
        <v>288</v>
      </c>
      <c r="D10" s="21" t="s">
        <v>551</v>
      </c>
      <c r="E10" s="23">
        <v>700000</v>
      </c>
      <c r="F10" s="23"/>
      <c r="G10" s="23"/>
    </row>
    <row r="11" ht="18.75" customHeight="1" spans="1:7">
      <c r="A11" s="25"/>
      <c r="B11" s="21" t="s">
        <v>550</v>
      </c>
      <c r="C11" s="21" t="s">
        <v>312</v>
      </c>
      <c r="D11" s="21" t="s">
        <v>551</v>
      </c>
      <c r="E11" s="23">
        <v>140000</v>
      </c>
      <c r="F11" s="23"/>
      <c r="G11" s="23"/>
    </row>
    <row r="12" ht="18.75" customHeight="1" spans="1:7">
      <c r="A12" s="25"/>
      <c r="B12" s="21" t="s">
        <v>550</v>
      </c>
      <c r="C12" s="21" t="s">
        <v>310</v>
      </c>
      <c r="D12" s="21" t="s">
        <v>551</v>
      </c>
      <c r="E12" s="23">
        <v>1100000</v>
      </c>
      <c r="F12" s="23"/>
      <c r="G12" s="23"/>
    </row>
    <row r="13" ht="18.75" customHeight="1" spans="1:7">
      <c r="A13" s="25"/>
      <c r="B13" s="21" t="s">
        <v>550</v>
      </c>
      <c r="C13" s="21" t="s">
        <v>316</v>
      </c>
      <c r="D13" s="21" t="s">
        <v>551</v>
      </c>
      <c r="E13" s="23">
        <v>80000</v>
      </c>
      <c r="F13" s="23"/>
      <c r="G13" s="23"/>
    </row>
    <row r="14" ht="18.75" customHeight="1" spans="1:7">
      <c r="A14" s="25"/>
      <c r="B14" s="21" t="s">
        <v>550</v>
      </c>
      <c r="C14" s="21" t="s">
        <v>304</v>
      </c>
      <c r="D14" s="21" t="s">
        <v>551</v>
      </c>
      <c r="E14" s="23">
        <v>2800000</v>
      </c>
      <c r="F14" s="23"/>
      <c r="G14" s="23"/>
    </row>
    <row r="15" ht="18.75" customHeight="1" spans="1:7">
      <c r="A15" s="25"/>
      <c r="B15" s="21" t="s">
        <v>550</v>
      </c>
      <c r="C15" s="21" t="s">
        <v>284</v>
      </c>
      <c r="D15" s="21" t="s">
        <v>551</v>
      </c>
      <c r="E15" s="23">
        <v>200000</v>
      </c>
      <c r="F15" s="23"/>
      <c r="G15" s="23"/>
    </row>
    <row r="16" ht="18.75" customHeight="1" spans="1:7">
      <c r="A16" s="25"/>
      <c r="B16" s="21" t="s">
        <v>550</v>
      </c>
      <c r="C16" s="21" t="s">
        <v>300</v>
      </c>
      <c r="D16" s="21" t="s">
        <v>551</v>
      </c>
      <c r="E16" s="23">
        <v>80000</v>
      </c>
      <c r="F16" s="23"/>
      <c r="G16" s="23"/>
    </row>
    <row r="17" ht="18.75" customHeight="1" spans="1:7">
      <c r="A17" s="25"/>
      <c r="B17" s="21" t="s">
        <v>550</v>
      </c>
      <c r="C17" s="21" t="s">
        <v>306</v>
      </c>
      <c r="D17" s="21" t="s">
        <v>551</v>
      </c>
      <c r="E17" s="23">
        <v>2070000</v>
      </c>
      <c r="F17" s="23"/>
      <c r="G17" s="23"/>
    </row>
    <row r="18" ht="18.75" customHeight="1" spans="1:7">
      <c r="A18" s="25"/>
      <c r="B18" s="21" t="s">
        <v>550</v>
      </c>
      <c r="C18" s="21" t="s">
        <v>296</v>
      </c>
      <c r="D18" s="21" t="s">
        <v>551</v>
      </c>
      <c r="E18" s="23">
        <v>1000000</v>
      </c>
      <c r="F18" s="23"/>
      <c r="G18" s="23"/>
    </row>
    <row r="19" ht="18.75" customHeight="1" spans="1:7">
      <c r="A19" s="25"/>
      <c r="B19" s="21" t="s">
        <v>550</v>
      </c>
      <c r="C19" s="21" t="s">
        <v>279</v>
      </c>
      <c r="D19" s="21" t="s">
        <v>551</v>
      </c>
      <c r="E19" s="23">
        <v>10000</v>
      </c>
      <c r="F19" s="23"/>
      <c r="G19" s="23"/>
    </row>
    <row r="20" ht="18.75" customHeight="1" spans="1:7">
      <c r="A20" s="26" t="s">
        <v>56</v>
      </c>
      <c r="B20" s="27" t="s">
        <v>552</v>
      </c>
      <c r="C20" s="27"/>
      <c r="D20" s="28"/>
      <c r="E20" s="23">
        <v>8180000</v>
      </c>
      <c r="F20" s="23"/>
      <c r="G20" s="2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S10"/>
  <sheetViews>
    <sheetView showZeros="0" workbookViewId="0">
      <selection activeCell="I8" sqref="I8"/>
    </sheetView>
  </sheetViews>
  <sheetFormatPr defaultColWidth="9.14285714285714" defaultRowHeight="14.25" customHeight="1"/>
  <cols>
    <col min="1" max="1" width="21.1428571428571" customWidth="1"/>
    <col min="2" max="2" width="35.2857142857143" customWidth="1"/>
    <col min="3" max="8" width="20.4285714285714" customWidth="1"/>
    <col min="9" max="11" width="20.5714285714286" customWidth="1"/>
    <col min="12" max="12" width="20.4285714285714" customWidth="1"/>
    <col min="13" max="13" width="20.5714285714286" customWidth="1"/>
    <col min="14" max="19" width="20.4285714285714" customWidth="1"/>
  </cols>
  <sheetData>
    <row r="1" ht="15" customHeight="1" spans="10:19">
      <c r="J1" s="206"/>
      <c r="O1" s="74"/>
      <c r="P1" s="74"/>
      <c r="Q1" s="74"/>
      <c r="R1" s="74"/>
      <c r="S1" s="39" t="s">
        <v>53</v>
      </c>
    </row>
    <row r="2" ht="57.75" customHeight="1" spans="1:19">
      <c r="A2" s="135" t="str">
        <f>"2025"&amp;"年部门收入预算表"</f>
        <v>2025年部门收入预算表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207"/>
      <c r="P2" s="207"/>
      <c r="Q2" s="207"/>
      <c r="R2" s="207"/>
      <c r="S2" s="207"/>
    </row>
    <row r="3" ht="18.75" customHeight="1" spans="1:19">
      <c r="A3" s="42" t="str">
        <f>"单位名称："&amp;"临沧市住房公积金管理中心"</f>
        <v>单位名称：临沧市住房公积金管理中心</v>
      </c>
      <c r="B3" s="100"/>
      <c r="C3" s="100"/>
      <c r="D3" s="100"/>
      <c r="E3" s="100"/>
      <c r="F3" s="100"/>
      <c r="G3" s="100"/>
      <c r="H3" s="100"/>
      <c r="I3" s="100"/>
      <c r="J3" s="78"/>
      <c r="K3" s="100"/>
      <c r="L3" s="100"/>
      <c r="M3" s="100"/>
      <c r="N3" s="100"/>
      <c r="O3" s="78"/>
      <c r="P3" s="78"/>
      <c r="Q3" s="78"/>
      <c r="R3" s="78"/>
      <c r="S3" s="39" t="s">
        <v>1</v>
      </c>
    </row>
    <row r="4" ht="18.75" customHeight="1" spans="1:19">
      <c r="A4" s="191" t="s">
        <v>54</v>
      </c>
      <c r="B4" s="192" t="s">
        <v>55</v>
      </c>
      <c r="C4" s="192" t="s">
        <v>56</v>
      </c>
      <c r="D4" s="193" t="s">
        <v>57</v>
      </c>
      <c r="E4" s="194"/>
      <c r="F4" s="194"/>
      <c r="G4" s="194"/>
      <c r="H4" s="194"/>
      <c r="I4" s="194"/>
      <c r="J4" s="208"/>
      <c r="K4" s="194"/>
      <c r="L4" s="194"/>
      <c r="M4" s="194"/>
      <c r="N4" s="209"/>
      <c r="O4" s="193" t="s">
        <v>46</v>
      </c>
      <c r="P4" s="193"/>
      <c r="Q4" s="193"/>
      <c r="R4" s="193"/>
      <c r="S4" s="212"/>
    </row>
    <row r="5" ht="18.75" customHeight="1" spans="1:19">
      <c r="A5" s="195"/>
      <c r="B5" s="196"/>
      <c r="C5" s="196"/>
      <c r="D5" s="197" t="s">
        <v>58</v>
      </c>
      <c r="E5" s="197" t="s">
        <v>59</v>
      </c>
      <c r="F5" s="197" t="s">
        <v>60</v>
      </c>
      <c r="G5" s="197" t="s">
        <v>61</v>
      </c>
      <c r="H5" s="197" t="s">
        <v>62</v>
      </c>
      <c r="I5" s="210" t="s">
        <v>63</v>
      </c>
      <c r="J5" s="210"/>
      <c r="K5" s="210"/>
      <c r="L5" s="210"/>
      <c r="M5" s="210"/>
      <c r="N5" s="200"/>
      <c r="O5" s="197" t="s">
        <v>58</v>
      </c>
      <c r="P5" s="197" t="s">
        <v>59</v>
      </c>
      <c r="Q5" s="197" t="s">
        <v>60</v>
      </c>
      <c r="R5" s="197" t="s">
        <v>61</v>
      </c>
      <c r="S5" s="197" t="s">
        <v>64</v>
      </c>
    </row>
    <row r="6" ht="18.75" customHeight="1" spans="1:19">
      <c r="A6" s="198"/>
      <c r="B6" s="199"/>
      <c r="C6" s="199"/>
      <c r="D6" s="200"/>
      <c r="E6" s="200"/>
      <c r="F6" s="200"/>
      <c r="G6" s="200"/>
      <c r="H6" s="200"/>
      <c r="I6" s="199" t="s">
        <v>58</v>
      </c>
      <c r="J6" s="199" t="s">
        <v>65</v>
      </c>
      <c r="K6" s="199" t="s">
        <v>66</v>
      </c>
      <c r="L6" s="199" t="s">
        <v>67</v>
      </c>
      <c r="M6" s="199" t="s">
        <v>68</v>
      </c>
      <c r="N6" s="199" t="s">
        <v>69</v>
      </c>
      <c r="O6" s="211"/>
      <c r="P6" s="211"/>
      <c r="Q6" s="211"/>
      <c r="R6" s="211"/>
      <c r="S6" s="200"/>
    </row>
    <row r="7" ht="18.75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</row>
    <row r="8" ht="18.75" customHeight="1" spans="1:19">
      <c r="A8" s="201" t="s">
        <v>70</v>
      </c>
      <c r="B8" s="202" t="s">
        <v>71</v>
      </c>
      <c r="C8" s="23">
        <v>19956867.13</v>
      </c>
      <c r="D8" s="23">
        <v>19956867.13</v>
      </c>
      <c r="E8" s="23">
        <v>19756867.13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18.75" customHeight="1" spans="1:19">
      <c r="A9" s="104" t="s">
        <v>72</v>
      </c>
      <c r="B9" s="203" t="s">
        <v>71</v>
      </c>
      <c r="C9" s="23">
        <v>19956867.13</v>
      </c>
      <c r="D9" s="23">
        <v>19956867.13</v>
      </c>
      <c r="E9" s="23">
        <v>19756867.13</v>
      </c>
      <c r="F9" s="23"/>
      <c r="G9" s="23"/>
      <c r="H9" s="23"/>
      <c r="I9" s="23">
        <v>200000</v>
      </c>
      <c r="J9" s="23"/>
      <c r="K9" s="23"/>
      <c r="L9" s="23"/>
      <c r="M9" s="23"/>
      <c r="N9" s="23">
        <v>200000</v>
      </c>
      <c r="O9" s="23"/>
      <c r="P9" s="23"/>
      <c r="Q9" s="23"/>
      <c r="R9" s="23"/>
      <c r="S9" s="23"/>
    </row>
    <row r="10" ht="18.75" customHeight="1" spans="1:19">
      <c r="A10" s="204" t="s">
        <v>56</v>
      </c>
      <c r="B10" s="205"/>
      <c r="C10" s="23">
        <v>19956867.13</v>
      </c>
      <c r="D10" s="23">
        <v>19956867.13</v>
      </c>
      <c r="E10" s="23">
        <v>19756867.13</v>
      </c>
      <c r="F10" s="23"/>
      <c r="G10" s="23"/>
      <c r="H10" s="23"/>
      <c r="I10" s="23">
        <v>200000</v>
      </c>
      <c r="J10" s="23"/>
      <c r="K10" s="23"/>
      <c r="L10" s="23"/>
      <c r="M10" s="23"/>
      <c r="N10" s="23">
        <v>200000</v>
      </c>
      <c r="O10" s="23"/>
      <c r="P10" s="23"/>
      <c r="Q10" s="23"/>
      <c r="R10" s="23"/>
      <c r="S10" s="23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" right="0.39" top="0.51" bottom="0.51" header="0.31" footer="0.31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O28"/>
  <sheetViews>
    <sheetView showZeros="0" topLeftCell="A13" workbookViewId="0">
      <selection activeCell="A1" sqref="A1"/>
    </sheetView>
  </sheetViews>
  <sheetFormatPr defaultColWidth="9.14285714285714" defaultRowHeight="14.25" customHeight="1"/>
  <cols>
    <col min="1" max="1" width="14.2857142857143" customWidth="1"/>
    <col min="2" max="2" width="37.7142857142857" customWidth="1"/>
    <col min="3" max="6" width="19.1428571428571" customWidth="1"/>
    <col min="7" max="8" width="19" customWidth="1"/>
    <col min="9" max="9" width="18.8571428571429" customWidth="1"/>
    <col min="10" max="11" width="19" customWidth="1"/>
    <col min="12" max="14" width="18.8571428571429" customWidth="1"/>
    <col min="15" max="15" width="19" customWidth="1"/>
  </cols>
  <sheetData>
    <row r="1" ht="15" customHeight="1" spans="1:15">
      <c r="A1" s="1"/>
      <c r="B1" s="1"/>
      <c r="C1" s="1"/>
      <c r="D1" s="179"/>
      <c r="E1" s="1"/>
      <c r="F1" s="1"/>
      <c r="G1" s="1"/>
      <c r="H1" s="179"/>
      <c r="I1" s="1"/>
      <c r="J1" s="179"/>
      <c r="K1" s="1"/>
      <c r="L1" s="1"/>
      <c r="M1" s="1"/>
      <c r="N1" s="1"/>
      <c r="O1" s="40" t="s">
        <v>73</v>
      </c>
    </row>
    <row r="2" ht="42" customHeight="1" spans="1:15">
      <c r="A2" s="5" t="str">
        <f>"2025"&amp;"年部门支出预算表"</f>
        <v>2025年部门支出预算表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ht="18.75" customHeight="1" spans="1:15">
      <c r="A3" s="181" t="str">
        <f>"单位名称："&amp;"临沧市住房公积金管理中心"</f>
        <v>单位名称：临沧市住房公积金管理中心</v>
      </c>
      <c r="B3" s="182"/>
      <c r="C3" s="69"/>
      <c r="D3" s="30"/>
      <c r="E3" s="69"/>
      <c r="F3" s="69"/>
      <c r="G3" s="69"/>
      <c r="H3" s="30"/>
      <c r="I3" s="69"/>
      <c r="J3" s="30"/>
      <c r="K3" s="69"/>
      <c r="L3" s="69"/>
      <c r="M3" s="189"/>
      <c r="N3" s="189"/>
      <c r="O3" s="40" t="s">
        <v>1</v>
      </c>
    </row>
    <row r="4" ht="18.75" customHeight="1" spans="1:15">
      <c r="A4" s="10" t="s">
        <v>74</v>
      </c>
      <c r="B4" s="10" t="s">
        <v>75</v>
      </c>
      <c r="C4" s="10" t="s">
        <v>56</v>
      </c>
      <c r="D4" s="12" t="s">
        <v>59</v>
      </c>
      <c r="E4" s="81" t="s">
        <v>76</v>
      </c>
      <c r="F4" s="145" t="s">
        <v>77</v>
      </c>
      <c r="G4" s="10" t="s">
        <v>60</v>
      </c>
      <c r="H4" s="10" t="s">
        <v>61</v>
      </c>
      <c r="I4" s="10" t="s">
        <v>78</v>
      </c>
      <c r="J4" s="12" t="s">
        <v>79</v>
      </c>
      <c r="K4" s="13"/>
      <c r="L4" s="13"/>
      <c r="M4" s="13"/>
      <c r="N4" s="13"/>
      <c r="O4" s="14"/>
    </row>
    <row r="5" ht="30" customHeight="1" spans="1:15">
      <c r="A5" s="18"/>
      <c r="B5" s="18"/>
      <c r="C5" s="18"/>
      <c r="D5" s="71" t="s">
        <v>58</v>
      </c>
      <c r="E5" s="99" t="s">
        <v>76</v>
      </c>
      <c r="F5" s="99" t="s">
        <v>77</v>
      </c>
      <c r="G5" s="18"/>
      <c r="H5" s="18"/>
      <c r="I5" s="18"/>
      <c r="J5" s="71" t="s">
        <v>58</v>
      </c>
      <c r="K5" s="47" t="s">
        <v>80</v>
      </c>
      <c r="L5" s="47" t="s">
        <v>81</v>
      </c>
      <c r="M5" s="47" t="s">
        <v>82</v>
      </c>
      <c r="N5" s="47" t="s">
        <v>83</v>
      </c>
      <c r="O5" s="47" t="s">
        <v>84</v>
      </c>
    </row>
    <row r="6" ht="18.75" customHeight="1" spans="1:15">
      <c r="A6" s="124">
        <v>1</v>
      </c>
      <c r="B6" s="124">
        <v>2</v>
      </c>
      <c r="C6" s="71">
        <v>3</v>
      </c>
      <c r="D6" s="71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</row>
    <row r="7" ht="18.75" customHeight="1" spans="1:15">
      <c r="A7" s="139" t="s">
        <v>85</v>
      </c>
      <c r="B7" s="168" t="s">
        <v>86</v>
      </c>
      <c r="C7" s="23">
        <v>1328874.68</v>
      </c>
      <c r="D7" s="23">
        <v>1328874.68</v>
      </c>
      <c r="E7" s="23">
        <v>1328874.68</v>
      </c>
      <c r="F7" s="23"/>
      <c r="G7" s="23"/>
      <c r="H7" s="23"/>
      <c r="I7" s="23"/>
      <c r="J7" s="23"/>
      <c r="K7" s="23"/>
      <c r="L7" s="23"/>
      <c r="M7" s="23"/>
      <c r="N7" s="23"/>
      <c r="O7" s="23"/>
    </row>
    <row r="8" ht="18.75" customHeight="1" spans="1:15">
      <c r="A8" s="183" t="s">
        <v>87</v>
      </c>
      <c r="B8" s="220" t="s">
        <v>88</v>
      </c>
      <c r="C8" s="23">
        <v>1321955.48</v>
      </c>
      <c r="D8" s="23">
        <v>1321955.48</v>
      </c>
      <c r="E8" s="23">
        <v>1321955.48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185" t="s">
        <v>89</v>
      </c>
      <c r="B9" s="221" t="s">
        <v>90</v>
      </c>
      <c r="C9" s="23">
        <v>202947.8</v>
      </c>
      <c r="D9" s="23">
        <v>202947.8</v>
      </c>
      <c r="E9" s="23">
        <v>202947.8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185" t="s">
        <v>91</v>
      </c>
      <c r="B10" s="221" t="s">
        <v>92</v>
      </c>
      <c r="C10" s="23">
        <v>1119007.68</v>
      </c>
      <c r="D10" s="23">
        <v>1119007.68</v>
      </c>
      <c r="E10" s="23">
        <v>1119007.68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ht="18.75" customHeight="1" spans="1:15">
      <c r="A11" s="183" t="s">
        <v>93</v>
      </c>
      <c r="B11" s="220" t="s">
        <v>94</v>
      </c>
      <c r="C11" s="23">
        <v>6919.2</v>
      </c>
      <c r="D11" s="23">
        <v>6919.2</v>
      </c>
      <c r="E11" s="23">
        <v>6919.2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ht="18.75" customHeight="1" spans="1:15">
      <c r="A12" s="185" t="s">
        <v>95</v>
      </c>
      <c r="B12" s="221" t="s">
        <v>96</v>
      </c>
      <c r="C12" s="23">
        <v>6919.2</v>
      </c>
      <c r="D12" s="23">
        <v>6919.2</v>
      </c>
      <c r="E12" s="23">
        <v>6919.2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ht="18.75" customHeight="1" spans="1:15">
      <c r="A13" s="139" t="s">
        <v>97</v>
      </c>
      <c r="B13" s="168" t="s">
        <v>98</v>
      </c>
      <c r="C13" s="23">
        <v>760621.2</v>
      </c>
      <c r="D13" s="23">
        <v>760621.2</v>
      </c>
      <c r="E13" s="23">
        <v>760621.2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ht="18.75" customHeight="1" spans="1:15">
      <c r="A14" s="183" t="s">
        <v>99</v>
      </c>
      <c r="B14" s="220" t="s">
        <v>100</v>
      </c>
      <c r="C14" s="23">
        <v>760621.2</v>
      </c>
      <c r="D14" s="23">
        <v>760621.2</v>
      </c>
      <c r="E14" s="23">
        <v>760621.2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185" t="s">
        <v>101</v>
      </c>
      <c r="B15" s="221" t="s">
        <v>102</v>
      </c>
      <c r="C15" s="23">
        <v>496559.66</v>
      </c>
      <c r="D15" s="23">
        <v>496559.66</v>
      </c>
      <c r="E15" s="23">
        <v>496559.66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185" t="s">
        <v>103</v>
      </c>
      <c r="B16" s="221" t="s">
        <v>104</v>
      </c>
      <c r="C16" s="23">
        <v>227633.94</v>
      </c>
      <c r="D16" s="23">
        <v>227633.94</v>
      </c>
      <c r="E16" s="23">
        <v>227633.94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185" t="s">
        <v>105</v>
      </c>
      <c r="B17" s="221" t="s">
        <v>106</v>
      </c>
      <c r="C17" s="23">
        <v>36427.6</v>
      </c>
      <c r="D17" s="23">
        <v>36427.6</v>
      </c>
      <c r="E17" s="23">
        <v>36427.6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139" t="s">
        <v>107</v>
      </c>
      <c r="B18" s="168" t="s">
        <v>108</v>
      </c>
      <c r="C18" s="23">
        <v>8380000</v>
      </c>
      <c r="D18" s="23">
        <v>8180000</v>
      </c>
      <c r="E18" s="23"/>
      <c r="F18" s="23">
        <v>8180000</v>
      </c>
      <c r="G18" s="23"/>
      <c r="H18" s="23"/>
      <c r="I18" s="23"/>
      <c r="J18" s="23">
        <v>200000</v>
      </c>
      <c r="K18" s="23"/>
      <c r="L18" s="23"/>
      <c r="M18" s="23"/>
      <c r="N18" s="23"/>
      <c r="O18" s="23">
        <v>200000</v>
      </c>
    </row>
    <row r="19" ht="18.75" customHeight="1" spans="1:15">
      <c r="A19" s="183" t="s">
        <v>109</v>
      </c>
      <c r="B19" s="220" t="s">
        <v>110</v>
      </c>
      <c r="C19" s="23">
        <v>8300000</v>
      </c>
      <c r="D19" s="23">
        <v>8100000</v>
      </c>
      <c r="E19" s="23"/>
      <c r="F19" s="23">
        <v>8100000</v>
      </c>
      <c r="G19" s="23"/>
      <c r="H19" s="23"/>
      <c r="I19" s="23"/>
      <c r="J19" s="23">
        <v>200000</v>
      </c>
      <c r="K19" s="23"/>
      <c r="L19" s="23"/>
      <c r="M19" s="23"/>
      <c r="N19" s="23"/>
      <c r="O19" s="23">
        <v>200000</v>
      </c>
    </row>
    <row r="20" ht="18.75" customHeight="1" spans="1:15">
      <c r="A20" s="185" t="s">
        <v>111</v>
      </c>
      <c r="B20" s="221" t="s">
        <v>112</v>
      </c>
      <c r="C20" s="23">
        <v>8300000</v>
      </c>
      <c r="D20" s="23">
        <v>8100000</v>
      </c>
      <c r="E20" s="23"/>
      <c r="F20" s="23">
        <v>8100000</v>
      </c>
      <c r="G20" s="23"/>
      <c r="H20" s="23"/>
      <c r="I20" s="23"/>
      <c r="J20" s="23">
        <v>200000</v>
      </c>
      <c r="K20" s="23"/>
      <c r="L20" s="23"/>
      <c r="M20" s="23"/>
      <c r="N20" s="23"/>
      <c r="O20" s="23">
        <v>200000</v>
      </c>
    </row>
    <row r="21" ht="18.75" customHeight="1" spans="1:15">
      <c r="A21" s="183" t="s">
        <v>113</v>
      </c>
      <c r="B21" s="220" t="s">
        <v>114</v>
      </c>
      <c r="C21" s="23">
        <v>80000</v>
      </c>
      <c r="D21" s="23">
        <v>80000</v>
      </c>
      <c r="E21" s="23"/>
      <c r="F21" s="23">
        <v>80000</v>
      </c>
      <c r="G21" s="23"/>
      <c r="H21" s="23"/>
      <c r="I21" s="23"/>
      <c r="J21" s="23"/>
      <c r="K21" s="23"/>
      <c r="L21" s="23"/>
      <c r="M21" s="23"/>
      <c r="N21" s="23"/>
      <c r="O21" s="23"/>
    </row>
    <row r="22" ht="18.75" customHeight="1" spans="1:15">
      <c r="A22" s="185" t="s">
        <v>115</v>
      </c>
      <c r="B22" s="221" t="s">
        <v>114</v>
      </c>
      <c r="C22" s="23">
        <v>80000</v>
      </c>
      <c r="D22" s="23">
        <v>80000</v>
      </c>
      <c r="E22" s="23"/>
      <c r="F22" s="23">
        <v>80000</v>
      </c>
      <c r="G22" s="23"/>
      <c r="H22" s="23"/>
      <c r="I22" s="23"/>
      <c r="J22" s="23"/>
      <c r="K22" s="23"/>
      <c r="L22" s="23"/>
      <c r="M22" s="23"/>
      <c r="N22" s="23"/>
      <c r="O22" s="23"/>
    </row>
    <row r="23" ht="18.75" customHeight="1" spans="1:15">
      <c r="A23" s="139" t="s">
        <v>116</v>
      </c>
      <c r="B23" s="168" t="s">
        <v>117</v>
      </c>
      <c r="C23" s="23">
        <v>9487371.25</v>
      </c>
      <c r="D23" s="23">
        <v>9487371.25</v>
      </c>
      <c r="E23" s="23">
        <v>9487371.25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ht="18.75" customHeight="1" spans="1:15">
      <c r="A24" s="183" t="s">
        <v>118</v>
      </c>
      <c r="B24" s="220" t="s">
        <v>119</v>
      </c>
      <c r="C24" s="23">
        <v>808613.28</v>
      </c>
      <c r="D24" s="23">
        <v>808613.28</v>
      </c>
      <c r="E24" s="23">
        <v>808613.28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ht="18.75" customHeight="1" spans="1:15">
      <c r="A25" s="185" t="s">
        <v>120</v>
      </c>
      <c r="B25" s="221" t="s">
        <v>121</v>
      </c>
      <c r="C25" s="23">
        <v>808613.28</v>
      </c>
      <c r="D25" s="23">
        <v>808613.28</v>
      </c>
      <c r="E25" s="23">
        <v>808613.28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ht="18.75" customHeight="1" spans="1:15">
      <c r="A26" s="183" t="s">
        <v>122</v>
      </c>
      <c r="B26" s="220" t="s">
        <v>123</v>
      </c>
      <c r="C26" s="23">
        <v>8678757.97</v>
      </c>
      <c r="D26" s="23">
        <v>8678757.97</v>
      </c>
      <c r="E26" s="23">
        <v>8678757.97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ht="18.75" customHeight="1" spans="1:15">
      <c r="A27" s="185" t="s">
        <v>124</v>
      </c>
      <c r="B27" s="221" t="s">
        <v>125</v>
      </c>
      <c r="C27" s="23">
        <v>8678757.97</v>
      </c>
      <c r="D27" s="23">
        <v>8678757.97</v>
      </c>
      <c r="E27" s="23">
        <v>8678757.97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ht="18.75" customHeight="1" spans="1:15">
      <c r="A28" s="187" t="s">
        <v>126</v>
      </c>
      <c r="B28" s="188" t="s">
        <v>126</v>
      </c>
      <c r="C28" s="23">
        <v>19956867.13</v>
      </c>
      <c r="D28" s="23">
        <v>19756867.13</v>
      </c>
      <c r="E28" s="23">
        <v>11576867.13</v>
      </c>
      <c r="F28" s="23">
        <v>8180000</v>
      </c>
      <c r="G28" s="23"/>
      <c r="H28" s="23"/>
      <c r="I28" s="23"/>
      <c r="J28" s="23">
        <v>200000</v>
      </c>
      <c r="K28" s="23"/>
      <c r="L28" s="23"/>
      <c r="M28" s="23"/>
      <c r="N28" s="23"/>
      <c r="O28" s="23">
        <v>200000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" right="0.39" top="0.51" bottom="0.51" header="0.31" footer="0.31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9.2857142857143" customWidth="1"/>
    <col min="2" max="2" width="30.8571428571429" customWidth="1"/>
    <col min="3" max="3" width="35.8571428571429" customWidth="1"/>
    <col min="4" max="4" width="29.8571428571429" customWidth="1"/>
  </cols>
  <sheetData>
    <row r="1" ht="15" customHeight="1" spans="1:4">
      <c r="A1" s="1"/>
      <c r="B1" s="1"/>
      <c r="C1" s="1"/>
      <c r="D1" s="40" t="s">
        <v>127</v>
      </c>
    </row>
    <row r="2" ht="36" customHeight="1" spans="1:4">
      <c r="A2" s="5" t="str">
        <f>"2025"&amp;"年部门财政拨款收支预算总表"</f>
        <v>2025年部门财政拨款收支预算总表</v>
      </c>
      <c r="B2" s="166"/>
      <c r="C2" s="166"/>
      <c r="D2" s="166"/>
    </row>
    <row r="3" ht="18.75" customHeight="1" spans="1:4">
      <c r="A3" s="7" t="str">
        <f>"单位名称："&amp;"临沧市住房公积金管理中心"</f>
        <v>单位名称：临沧市住房公积金管理中心</v>
      </c>
      <c r="B3" s="167"/>
      <c r="C3" s="167"/>
      <c r="D3" s="40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31" t="s">
        <v>4</v>
      </c>
      <c r="B5" s="114" t="str">
        <f>"2025"&amp;"年预算数"</f>
        <v>2025年预算数</v>
      </c>
      <c r="C5" s="31" t="s">
        <v>128</v>
      </c>
      <c r="D5" s="114" t="str">
        <f>"2025"&amp;"年预算数"</f>
        <v>2025年预算数</v>
      </c>
    </row>
    <row r="6" ht="18.75" customHeight="1" spans="1:4">
      <c r="A6" s="33"/>
      <c r="B6" s="18"/>
      <c r="C6" s="33"/>
      <c r="D6" s="18"/>
    </row>
    <row r="7" ht="18.75" customHeight="1" spans="1:4">
      <c r="A7" s="168" t="s">
        <v>129</v>
      </c>
      <c r="B7" s="23">
        <v>19756867.13</v>
      </c>
      <c r="C7" s="22" t="s">
        <v>130</v>
      </c>
      <c r="D7" s="23">
        <v>19756867.13</v>
      </c>
    </row>
    <row r="8" ht="18.75" customHeight="1" spans="1:4">
      <c r="A8" s="169" t="s">
        <v>131</v>
      </c>
      <c r="B8" s="23">
        <v>19756867.13</v>
      </c>
      <c r="C8" s="22" t="s">
        <v>132</v>
      </c>
      <c r="D8" s="23"/>
    </row>
    <row r="9" ht="18.75" customHeight="1" spans="1:4">
      <c r="A9" s="169" t="s">
        <v>133</v>
      </c>
      <c r="B9" s="23"/>
      <c r="C9" s="22" t="s">
        <v>134</v>
      </c>
      <c r="D9" s="23"/>
    </row>
    <row r="10" ht="18.75" customHeight="1" spans="1:4">
      <c r="A10" s="169" t="s">
        <v>135</v>
      </c>
      <c r="B10" s="23"/>
      <c r="C10" s="22" t="s">
        <v>136</v>
      </c>
      <c r="D10" s="23"/>
    </row>
    <row r="11" ht="18.75" customHeight="1" spans="1:4">
      <c r="A11" s="170" t="s">
        <v>137</v>
      </c>
      <c r="B11" s="23"/>
      <c r="C11" s="171" t="s">
        <v>138</v>
      </c>
      <c r="D11" s="23"/>
    </row>
    <row r="12" ht="18.75" customHeight="1" spans="1:4">
      <c r="A12" s="172" t="s">
        <v>131</v>
      </c>
      <c r="B12" s="23"/>
      <c r="C12" s="173" t="s">
        <v>139</v>
      </c>
      <c r="D12" s="23"/>
    </row>
    <row r="13" ht="18.75" customHeight="1" spans="1:4">
      <c r="A13" s="172" t="s">
        <v>133</v>
      </c>
      <c r="B13" s="23"/>
      <c r="C13" s="173" t="s">
        <v>140</v>
      </c>
      <c r="D13" s="23"/>
    </row>
    <row r="14" ht="18.75" customHeight="1" spans="1:4">
      <c r="A14" s="172" t="s">
        <v>135</v>
      </c>
      <c r="B14" s="23"/>
      <c r="C14" s="173" t="s">
        <v>141</v>
      </c>
      <c r="D14" s="23"/>
    </row>
    <row r="15" ht="18.75" customHeight="1" spans="1:4">
      <c r="A15" s="172" t="s">
        <v>26</v>
      </c>
      <c r="B15" s="23"/>
      <c r="C15" s="173" t="s">
        <v>142</v>
      </c>
      <c r="D15" s="23">
        <v>1328874.68</v>
      </c>
    </row>
    <row r="16" ht="18.75" customHeight="1" spans="1:4">
      <c r="A16" s="172" t="s">
        <v>26</v>
      </c>
      <c r="B16" s="23" t="s">
        <v>26</v>
      </c>
      <c r="C16" s="173" t="s">
        <v>143</v>
      </c>
      <c r="D16" s="23">
        <v>760621.2</v>
      </c>
    </row>
    <row r="17" ht="18.75" customHeight="1" spans="1:4">
      <c r="A17" s="174" t="s">
        <v>26</v>
      </c>
      <c r="B17" s="23" t="s">
        <v>26</v>
      </c>
      <c r="C17" s="173" t="s">
        <v>144</v>
      </c>
      <c r="D17" s="23"/>
    </row>
    <row r="18" ht="18.75" customHeight="1" spans="1:4">
      <c r="A18" s="174" t="s">
        <v>26</v>
      </c>
      <c r="B18" s="23" t="s">
        <v>26</v>
      </c>
      <c r="C18" s="173" t="s">
        <v>145</v>
      </c>
      <c r="D18" s="23">
        <v>8180000</v>
      </c>
    </row>
    <row r="19" ht="18.75" customHeight="1" spans="1:4">
      <c r="A19" s="175" t="s">
        <v>26</v>
      </c>
      <c r="B19" s="23" t="s">
        <v>26</v>
      </c>
      <c r="C19" s="173" t="s">
        <v>146</v>
      </c>
      <c r="D19" s="23"/>
    </row>
    <row r="20" ht="18.75" customHeight="1" spans="1:4">
      <c r="A20" s="175" t="s">
        <v>26</v>
      </c>
      <c r="B20" s="23" t="s">
        <v>26</v>
      </c>
      <c r="C20" s="173" t="s">
        <v>147</v>
      </c>
      <c r="D20" s="23"/>
    </row>
    <row r="21" ht="18.75" customHeight="1" spans="1:4">
      <c r="A21" s="175" t="s">
        <v>26</v>
      </c>
      <c r="B21" s="23" t="s">
        <v>26</v>
      </c>
      <c r="C21" s="173" t="s">
        <v>148</v>
      </c>
      <c r="D21" s="23"/>
    </row>
    <row r="22" ht="18.75" customHeight="1" spans="1:4">
      <c r="A22" s="175" t="s">
        <v>26</v>
      </c>
      <c r="B22" s="23" t="s">
        <v>26</v>
      </c>
      <c r="C22" s="173" t="s">
        <v>149</v>
      </c>
      <c r="D22" s="23"/>
    </row>
    <row r="23" ht="18.75" customHeight="1" spans="1:4">
      <c r="A23" s="175" t="s">
        <v>26</v>
      </c>
      <c r="B23" s="23" t="s">
        <v>26</v>
      </c>
      <c r="C23" s="173" t="s">
        <v>150</v>
      </c>
      <c r="D23" s="23"/>
    </row>
    <row r="24" ht="18.75" customHeight="1" spans="1:4">
      <c r="A24" s="175" t="s">
        <v>26</v>
      </c>
      <c r="B24" s="23" t="s">
        <v>26</v>
      </c>
      <c r="C24" s="173" t="s">
        <v>151</v>
      </c>
      <c r="D24" s="23"/>
    </row>
    <row r="25" ht="18.75" customHeight="1" spans="1:4">
      <c r="A25" s="175" t="s">
        <v>26</v>
      </c>
      <c r="B25" s="23" t="s">
        <v>26</v>
      </c>
      <c r="C25" s="173" t="s">
        <v>152</v>
      </c>
      <c r="D25" s="23"/>
    </row>
    <row r="26" ht="18.75" customHeight="1" spans="1:4">
      <c r="A26" s="175" t="s">
        <v>26</v>
      </c>
      <c r="B26" s="23" t="s">
        <v>26</v>
      </c>
      <c r="C26" s="173" t="s">
        <v>153</v>
      </c>
      <c r="D26" s="23">
        <v>9487371.25</v>
      </c>
    </row>
    <row r="27" ht="18.75" customHeight="1" spans="1:4">
      <c r="A27" s="175" t="s">
        <v>26</v>
      </c>
      <c r="B27" s="23" t="s">
        <v>26</v>
      </c>
      <c r="C27" s="173" t="s">
        <v>154</v>
      </c>
      <c r="D27" s="23"/>
    </row>
    <row r="28" ht="18.75" customHeight="1" spans="1:4">
      <c r="A28" s="175" t="s">
        <v>26</v>
      </c>
      <c r="B28" s="23" t="s">
        <v>26</v>
      </c>
      <c r="C28" s="173" t="s">
        <v>155</v>
      </c>
      <c r="D28" s="23"/>
    </row>
    <row r="29" ht="18.75" customHeight="1" spans="1:4">
      <c r="A29" s="175" t="s">
        <v>26</v>
      </c>
      <c r="B29" s="23" t="s">
        <v>26</v>
      </c>
      <c r="C29" s="173" t="s">
        <v>156</v>
      </c>
      <c r="D29" s="23"/>
    </row>
    <row r="30" ht="18.75" customHeight="1" spans="1:4">
      <c r="A30" s="175" t="s">
        <v>26</v>
      </c>
      <c r="B30" s="23" t="s">
        <v>26</v>
      </c>
      <c r="C30" s="173" t="s">
        <v>157</v>
      </c>
      <c r="D30" s="23"/>
    </row>
    <row r="31" ht="18.75" customHeight="1" spans="1:4">
      <c r="A31" s="176" t="s">
        <v>26</v>
      </c>
      <c r="B31" s="23" t="s">
        <v>26</v>
      </c>
      <c r="C31" s="173" t="s">
        <v>158</v>
      </c>
      <c r="D31" s="23"/>
    </row>
    <row r="32" ht="18.75" customHeight="1" spans="1:4">
      <c r="A32" s="176" t="s">
        <v>26</v>
      </c>
      <c r="B32" s="23" t="s">
        <v>26</v>
      </c>
      <c r="C32" s="173" t="s">
        <v>159</v>
      </c>
      <c r="D32" s="23"/>
    </row>
    <row r="33" ht="18.75" customHeight="1" spans="1:4">
      <c r="A33" s="176" t="s">
        <v>26</v>
      </c>
      <c r="B33" s="23" t="s">
        <v>26</v>
      </c>
      <c r="C33" s="173" t="s">
        <v>160</v>
      </c>
      <c r="D33" s="23"/>
    </row>
    <row r="34" ht="18.75" customHeight="1" spans="1:4">
      <c r="A34" s="176"/>
      <c r="B34" s="23"/>
      <c r="C34" s="173" t="s">
        <v>161</v>
      </c>
      <c r="D34" s="23"/>
    </row>
    <row r="35" ht="18.75" customHeight="1" spans="1:4">
      <c r="A35" s="176" t="s">
        <v>26</v>
      </c>
      <c r="B35" s="23" t="s">
        <v>26</v>
      </c>
      <c r="C35" s="173" t="s">
        <v>162</v>
      </c>
      <c r="D35" s="23"/>
    </row>
    <row r="36" ht="18.75" customHeight="1" spans="1:4">
      <c r="A36" s="63" t="s">
        <v>163</v>
      </c>
      <c r="B36" s="177">
        <v>19756867.13</v>
      </c>
      <c r="C36" s="178" t="s">
        <v>52</v>
      </c>
      <c r="D36" s="177">
        <v>19756867.13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" right="0.39" top="0.51" bottom="0.51" header="0.31" footer="0.31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28"/>
  <sheetViews>
    <sheetView showZeros="0" topLeftCell="A7" workbookViewId="0">
      <selection activeCell="A1" sqref="A1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3" width="24.2857142857143" customWidth="1"/>
    <col min="4" max="4" width="20.4285714285714" customWidth="1"/>
    <col min="5" max="7" width="24.2857142857143" customWidth="1"/>
  </cols>
  <sheetData>
    <row r="1" ht="15" customHeight="1" spans="4:7">
      <c r="D1" s="157"/>
      <c r="F1" s="64"/>
      <c r="G1" s="40" t="s">
        <v>164</v>
      </c>
    </row>
    <row r="2" ht="39" customHeight="1" spans="1:7">
      <c r="A2" s="5" t="str">
        <f>"2025"&amp;"年一般公共预算支出预算表（按功能科目分类）"</f>
        <v>2025年一般公共预算支出预算表（按功能科目分类）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159" t="str">
        <f>"单位名称："&amp;"临沧市住房公积金管理中心"</f>
        <v>单位名称：临沧市住房公积金管理中心</v>
      </c>
      <c r="B3" s="29"/>
      <c r="C3" s="30"/>
      <c r="D3" s="30"/>
      <c r="E3" s="30"/>
      <c r="F3" s="109"/>
      <c r="G3" s="40" t="s">
        <v>1</v>
      </c>
    </row>
    <row r="4" ht="20.25" customHeight="1" spans="1:7">
      <c r="A4" s="160" t="s">
        <v>165</v>
      </c>
      <c r="B4" s="161"/>
      <c r="C4" s="114" t="s">
        <v>56</v>
      </c>
      <c r="D4" s="137" t="s">
        <v>76</v>
      </c>
      <c r="E4" s="13"/>
      <c r="F4" s="14"/>
      <c r="G4" s="130" t="s">
        <v>77</v>
      </c>
    </row>
    <row r="5" ht="20.25" customHeight="1" spans="1:7">
      <c r="A5" s="162" t="s">
        <v>74</v>
      </c>
      <c r="B5" s="162" t="s">
        <v>75</v>
      </c>
      <c r="C5" s="33"/>
      <c r="D5" s="71" t="s">
        <v>58</v>
      </c>
      <c r="E5" s="71" t="s">
        <v>166</v>
      </c>
      <c r="F5" s="71" t="s">
        <v>167</v>
      </c>
      <c r="G5" s="101"/>
    </row>
    <row r="6" ht="19.5" customHeight="1" spans="1:7">
      <c r="A6" s="162" t="s">
        <v>168</v>
      </c>
      <c r="B6" s="162" t="s">
        <v>169</v>
      </c>
      <c r="C6" s="162" t="s">
        <v>170</v>
      </c>
      <c r="D6" s="71">
        <v>4</v>
      </c>
      <c r="E6" s="163" t="s">
        <v>171</v>
      </c>
      <c r="F6" s="163" t="s">
        <v>172</v>
      </c>
      <c r="G6" s="162" t="s">
        <v>173</v>
      </c>
    </row>
    <row r="7" ht="18" customHeight="1" spans="1:7">
      <c r="A7" s="34" t="s">
        <v>85</v>
      </c>
      <c r="B7" s="34" t="s">
        <v>86</v>
      </c>
      <c r="C7" s="23">
        <v>1328874.68</v>
      </c>
      <c r="D7" s="23">
        <v>1328874.68</v>
      </c>
      <c r="E7" s="23">
        <v>1323474.68</v>
      </c>
      <c r="F7" s="23">
        <v>5400</v>
      </c>
      <c r="G7" s="23"/>
    </row>
    <row r="8" ht="18" customHeight="1" spans="1:7">
      <c r="A8" s="125" t="s">
        <v>87</v>
      </c>
      <c r="B8" s="125" t="s">
        <v>88</v>
      </c>
      <c r="C8" s="23">
        <v>1321955.48</v>
      </c>
      <c r="D8" s="23">
        <v>1321955.48</v>
      </c>
      <c r="E8" s="23">
        <v>1316555.48</v>
      </c>
      <c r="F8" s="23">
        <v>5400</v>
      </c>
      <c r="G8" s="23"/>
    </row>
    <row r="9" ht="18" customHeight="1" spans="1:7">
      <c r="A9" s="126" t="s">
        <v>89</v>
      </c>
      <c r="B9" s="126" t="s">
        <v>90</v>
      </c>
      <c r="C9" s="23">
        <v>202947.8</v>
      </c>
      <c r="D9" s="23">
        <v>202947.8</v>
      </c>
      <c r="E9" s="23">
        <v>197547.8</v>
      </c>
      <c r="F9" s="23">
        <v>5400</v>
      </c>
      <c r="G9" s="23"/>
    </row>
    <row r="10" ht="18" customHeight="1" spans="1:7">
      <c r="A10" s="126" t="s">
        <v>91</v>
      </c>
      <c r="B10" s="126" t="s">
        <v>92</v>
      </c>
      <c r="C10" s="23">
        <v>1119007.68</v>
      </c>
      <c r="D10" s="23">
        <v>1119007.68</v>
      </c>
      <c r="E10" s="23">
        <v>1119007.68</v>
      </c>
      <c r="F10" s="23"/>
      <c r="G10" s="23"/>
    </row>
    <row r="11" ht="18" customHeight="1" spans="1:7">
      <c r="A11" s="125" t="s">
        <v>93</v>
      </c>
      <c r="B11" s="125" t="s">
        <v>94</v>
      </c>
      <c r="C11" s="23">
        <v>6919.2</v>
      </c>
      <c r="D11" s="23">
        <v>6919.2</v>
      </c>
      <c r="E11" s="23">
        <v>6919.2</v>
      </c>
      <c r="F11" s="23"/>
      <c r="G11" s="23"/>
    </row>
    <row r="12" ht="18" customHeight="1" spans="1:7">
      <c r="A12" s="126" t="s">
        <v>95</v>
      </c>
      <c r="B12" s="126" t="s">
        <v>96</v>
      </c>
      <c r="C12" s="23">
        <v>6919.2</v>
      </c>
      <c r="D12" s="23">
        <v>6919.2</v>
      </c>
      <c r="E12" s="23">
        <v>6919.2</v>
      </c>
      <c r="F12" s="23"/>
      <c r="G12" s="23"/>
    </row>
    <row r="13" ht="18" customHeight="1" spans="1:7">
      <c r="A13" s="34" t="s">
        <v>97</v>
      </c>
      <c r="B13" s="34" t="s">
        <v>98</v>
      </c>
      <c r="C13" s="23">
        <v>760621.2</v>
      </c>
      <c r="D13" s="23">
        <v>760621.2</v>
      </c>
      <c r="E13" s="23">
        <v>760621.2</v>
      </c>
      <c r="F13" s="23"/>
      <c r="G13" s="23"/>
    </row>
    <row r="14" ht="18" customHeight="1" spans="1:7">
      <c r="A14" s="125" t="s">
        <v>99</v>
      </c>
      <c r="B14" s="125" t="s">
        <v>100</v>
      </c>
      <c r="C14" s="23">
        <v>760621.2</v>
      </c>
      <c r="D14" s="23">
        <v>760621.2</v>
      </c>
      <c r="E14" s="23">
        <v>760621.2</v>
      </c>
      <c r="F14" s="23"/>
      <c r="G14" s="23"/>
    </row>
    <row r="15" ht="18" customHeight="1" spans="1:7">
      <c r="A15" s="126" t="s">
        <v>101</v>
      </c>
      <c r="B15" s="126" t="s">
        <v>102</v>
      </c>
      <c r="C15" s="23">
        <v>496559.66</v>
      </c>
      <c r="D15" s="23">
        <v>496559.66</v>
      </c>
      <c r="E15" s="23">
        <v>496559.66</v>
      </c>
      <c r="F15" s="23"/>
      <c r="G15" s="23"/>
    </row>
    <row r="16" ht="18" customHeight="1" spans="1:7">
      <c r="A16" s="126" t="s">
        <v>103</v>
      </c>
      <c r="B16" s="126" t="s">
        <v>104</v>
      </c>
      <c r="C16" s="23">
        <v>227633.94</v>
      </c>
      <c r="D16" s="23">
        <v>227633.94</v>
      </c>
      <c r="E16" s="23">
        <v>227633.94</v>
      </c>
      <c r="F16" s="23"/>
      <c r="G16" s="23"/>
    </row>
    <row r="17" ht="18" customHeight="1" spans="1:7">
      <c r="A17" s="126" t="s">
        <v>105</v>
      </c>
      <c r="B17" s="126" t="s">
        <v>106</v>
      </c>
      <c r="C17" s="23">
        <v>36427.6</v>
      </c>
      <c r="D17" s="23">
        <v>36427.6</v>
      </c>
      <c r="E17" s="23">
        <v>36427.6</v>
      </c>
      <c r="F17" s="23"/>
      <c r="G17" s="23"/>
    </row>
    <row r="18" ht="18" customHeight="1" spans="1:7">
      <c r="A18" s="34" t="s">
        <v>107</v>
      </c>
      <c r="B18" s="34" t="s">
        <v>108</v>
      </c>
      <c r="C18" s="23">
        <v>8180000</v>
      </c>
      <c r="D18" s="23"/>
      <c r="E18" s="23"/>
      <c r="F18" s="23"/>
      <c r="G18" s="23">
        <v>8180000</v>
      </c>
    </row>
    <row r="19" ht="18" customHeight="1" spans="1:7">
      <c r="A19" s="125" t="s">
        <v>109</v>
      </c>
      <c r="B19" s="125" t="s">
        <v>110</v>
      </c>
      <c r="C19" s="23">
        <v>8100000</v>
      </c>
      <c r="D19" s="23"/>
      <c r="E19" s="23"/>
      <c r="F19" s="23"/>
      <c r="G19" s="23">
        <v>8100000</v>
      </c>
    </row>
    <row r="20" ht="18" customHeight="1" spans="1:7">
      <c r="A20" s="126" t="s">
        <v>111</v>
      </c>
      <c r="B20" s="126" t="s">
        <v>112</v>
      </c>
      <c r="C20" s="23">
        <v>8100000</v>
      </c>
      <c r="D20" s="23"/>
      <c r="E20" s="23"/>
      <c r="F20" s="23"/>
      <c r="G20" s="23">
        <v>8100000</v>
      </c>
    </row>
    <row r="21" ht="18" customHeight="1" spans="1:7">
      <c r="A21" s="125" t="s">
        <v>113</v>
      </c>
      <c r="B21" s="125" t="s">
        <v>114</v>
      </c>
      <c r="C21" s="23">
        <v>80000</v>
      </c>
      <c r="D21" s="23"/>
      <c r="E21" s="23"/>
      <c r="F21" s="23"/>
      <c r="G21" s="23">
        <v>80000</v>
      </c>
    </row>
    <row r="22" ht="18" customHeight="1" spans="1:7">
      <c r="A22" s="126" t="s">
        <v>115</v>
      </c>
      <c r="B22" s="126" t="s">
        <v>114</v>
      </c>
      <c r="C22" s="23">
        <v>80000</v>
      </c>
      <c r="D22" s="23"/>
      <c r="E22" s="23"/>
      <c r="F22" s="23"/>
      <c r="G22" s="23">
        <v>80000</v>
      </c>
    </row>
    <row r="23" ht="18" customHeight="1" spans="1:7">
      <c r="A23" s="34" t="s">
        <v>116</v>
      </c>
      <c r="B23" s="34" t="s">
        <v>117</v>
      </c>
      <c r="C23" s="23">
        <v>9487371.25</v>
      </c>
      <c r="D23" s="23">
        <v>9487371.25</v>
      </c>
      <c r="E23" s="23">
        <v>8964097.53</v>
      </c>
      <c r="F23" s="23">
        <v>523273.72</v>
      </c>
      <c r="G23" s="23"/>
    </row>
    <row r="24" ht="18" customHeight="1" spans="1:7">
      <c r="A24" s="125" t="s">
        <v>118</v>
      </c>
      <c r="B24" s="125" t="s">
        <v>119</v>
      </c>
      <c r="C24" s="23">
        <v>808613.28</v>
      </c>
      <c r="D24" s="23">
        <v>808613.28</v>
      </c>
      <c r="E24" s="23">
        <v>808613.28</v>
      </c>
      <c r="F24" s="23"/>
      <c r="G24" s="23"/>
    </row>
    <row r="25" ht="18" customHeight="1" spans="1:7">
      <c r="A25" s="126" t="s">
        <v>120</v>
      </c>
      <c r="B25" s="126" t="s">
        <v>121</v>
      </c>
      <c r="C25" s="23">
        <v>808613.28</v>
      </c>
      <c r="D25" s="23">
        <v>808613.28</v>
      </c>
      <c r="E25" s="23">
        <v>808613.28</v>
      </c>
      <c r="F25" s="23"/>
      <c r="G25" s="23"/>
    </row>
    <row r="26" ht="18" customHeight="1" spans="1:7">
      <c r="A26" s="125" t="s">
        <v>122</v>
      </c>
      <c r="B26" s="125" t="s">
        <v>123</v>
      </c>
      <c r="C26" s="23">
        <v>8678757.97</v>
      </c>
      <c r="D26" s="23">
        <v>8678757.97</v>
      </c>
      <c r="E26" s="23">
        <v>8155484.25</v>
      </c>
      <c r="F26" s="23">
        <v>523273.72</v>
      </c>
      <c r="G26" s="23"/>
    </row>
    <row r="27" ht="18" customHeight="1" spans="1:7">
      <c r="A27" s="126" t="s">
        <v>124</v>
      </c>
      <c r="B27" s="126" t="s">
        <v>125</v>
      </c>
      <c r="C27" s="23">
        <v>8678757.97</v>
      </c>
      <c r="D27" s="23">
        <v>8678757.97</v>
      </c>
      <c r="E27" s="23">
        <v>8155484.25</v>
      </c>
      <c r="F27" s="23">
        <v>523273.72</v>
      </c>
      <c r="G27" s="23"/>
    </row>
    <row r="28" ht="18" customHeight="1" spans="1:7">
      <c r="A28" s="164" t="s">
        <v>126</v>
      </c>
      <c r="B28" s="165" t="s">
        <v>126</v>
      </c>
      <c r="C28" s="23">
        <v>19756867.13</v>
      </c>
      <c r="D28" s="23">
        <v>11576867.13</v>
      </c>
      <c r="E28" s="23">
        <v>11048193.41</v>
      </c>
      <c r="F28" s="23">
        <v>528673.72</v>
      </c>
      <c r="G28" s="23">
        <v>8180000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" right="0.39" top="0.58" bottom="0.58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G11"/>
  <sheetViews>
    <sheetView showZeros="0" topLeftCell="A2" workbookViewId="0">
      <selection activeCell="A1" sqref="A1"/>
    </sheetView>
  </sheetViews>
  <sheetFormatPr defaultColWidth="9.14285714285714" defaultRowHeight="14.25" customHeight="1" outlineLevelCol="6"/>
  <cols>
    <col min="1" max="1" width="23.5714285714286" customWidth="1"/>
    <col min="2" max="7" width="22.8571428571429" customWidth="1"/>
  </cols>
  <sheetData>
    <row r="1" ht="15" customHeight="1" spans="1:7">
      <c r="A1" s="146"/>
      <c r="B1" s="147"/>
      <c r="C1" s="148"/>
      <c r="D1" s="69"/>
      <c r="G1" s="94" t="s">
        <v>174</v>
      </c>
    </row>
    <row r="2" ht="39" customHeight="1" spans="1:7">
      <c r="A2" s="135" t="str">
        <f>"2025"&amp;"年“三公”经费支出预算表"</f>
        <v>2025年“三公”经费支出预算表</v>
      </c>
      <c r="B2" s="58"/>
      <c r="C2" s="58"/>
      <c r="D2" s="58"/>
      <c r="E2" s="58"/>
      <c r="F2" s="58"/>
      <c r="G2" s="58"/>
    </row>
    <row r="3" ht="18.75" customHeight="1" spans="1:7">
      <c r="A3" s="42" t="str">
        <f>"单位名称："&amp;"临沧市住房公积金管理中心"</f>
        <v>单位名称：临沧市住房公积金管理中心</v>
      </c>
      <c r="B3" s="147"/>
      <c r="C3" s="148"/>
      <c r="D3" s="69"/>
      <c r="E3" s="30"/>
      <c r="G3" s="94" t="s">
        <v>175</v>
      </c>
    </row>
    <row r="4" ht="18.75" customHeight="1" spans="1:7">
      <c r="A4" s="10" t="s">
        <v>176</v>
      </c>
      <c r="B4" s="10" t="s">
        <v>177</v>
      </c>
      <c r="C4" s="31" t="s">
        <v>178</v>
      </c>
      <c r="D4" s="12" t="s">
        <v>179</v>
      </c>
      <c r="E4" s="13"/>
      <c r="F4" s="14"/>
      <c r="G4" s="31" t="s">
        <v>180</v>
      </c>
    </row>
    <row r="5" ht="18.75" customHeight="1" spans="1:7">
      <c r="A5" s="17"/>
      <c r="B5" s="149"/>
      <c r="C5" s="33"/>
      <c r="D5" s="71" t="s">
        <v>58</v>
      </c>
      <c r="E5" s="71" t="s">
        <v>181</v>
      </c>
      <c r="F5" s="71" t="s">
        <v>182</v>
      </c>
      <c r="G5" s="33"/>
    </row>
    <row r="6" ht="18.75" customHeight="1" spans="1:7">
      <c r="A6" s="150">
        <v>1</v>
      </c>
      <c r="B6" s="151">
        <v>1</v>
      </c>
      <c r="C6" s="152">
        <v>2</v>
      </c>
      <c r="D6" s="153">
        <v>3</v>
      </c>
      <c r="E6" s="153">
        <v>4</v>
      </c>
      <c r="F6" s="153">
        <v>5</v>
      </c>
      <c r="G6" s="152">
        <v>6</v>
      </c>
    </row>
    <row r="7" ht="18.75" customHeight="1" spans="1:7">
      <c r="A7" s="154" t="s">
        <v>56</v>
      </c>
      <c r="B7" s="155">
        <v>165000</v>
      </c>
      <c r="C7" s="155"/>
      <c r="D7" s="155">
        <v>135000</v>
      </c>
      <c r="E7" s="155"/>
      <c r="F7" s="155">
        <v>135000</v>
      </c>
      <c r="G7" s="155">
        <v>30000</v>
      </c>
    </row>
    <row r="8" ht="18.75" customHeight="1" spans="1:7">
      <c r="A8" s="156" t="s">
        <v>183</v>
      </c>
      <c r="B8" s="155"/>
      <c r="C8" s="155"/>
      <c r="D8" s="155"/>
      <c r="E8" s="155"/>
      <c r="F8" s="155"/>
      <c r="G8" s="155"/>
    </row>
    <row r="9" ht="18.75" customHeight="1" spans="1:7">
      <c r="A9" s="156" t="s">
        <v>184</v>
      </c>
      <c r="B9" s="155">
        <v>165000</v>
      </c>
      <c r="C9" s="155"/>
      <c r="D9" s="155">
        <v>135000</v>
      </c>
      <c r="E9" s="155"/>
      <c r="F9" s="155">
        <v>135000</v>
      </c>
      <c r="G9" s="155">
        <v>30000</v>
      </c>
    </row>
    <row r="10" ht="18.75" customHeight="1" spans="1:7">
      <c r="A10" s="156" t="s">
        <v>185</v>
      </c>
      <c r="B10" s="155"/>
      <c r="C10" s="155"/>
      <c r="D10" s="155"/>
      <c r="E10" s="155"/>
      <c r="F10" s="155"/>
      <c r="G10" s="155"/>
    </row>
    <row r="11" ht="18.75" customHeight="1" spans="1:7">
      <c r="A11" s="156" t="s">
        <v>186</v>
      </c>
      <c r="B11" s="155"/>
      <c r="C11" s="155"/>
      <c r="D11" s="155"/>
      <c r="E11" s="155"/>
      <c r="F11" s="155"/>
      <c r="G11" s="155"/>
    </row>
  </sheetData>
  <mergeCells count="7">
    <mergeCell ref="A2:G2"/>
    <mergeCell ref="A3:D3"/>
    <mergeCell ref="D4:F4"/>
    <mergeCell ref="A4:A6"/>
    <mergeCell ref="B4:B5"/>
    <mergeCell ref="C4:C5"/>
    <mergeCell ref="G4:G5"/>
  </mergeCells>
  <printOptions horizontalCentered="1"/>
  <pageMargins left="0.39" right="0.39" top="0.58" bottom="0.58" header="0.51" footer="0.5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W46"/>
  <sheetViews>
    <sheetView showZeros="0" topLeftCell="A25" workbookViewId="0">
      <selection activeCell="A1" sqref="A1"/>
    </sheetView>
  </sheetViews>
  <sheetFormatPr defaultColWidth="9.14285714285714" defaultRowHeight="14.25" customHeight="1"/>
  <cols>
    <col min="1" max="1" width="32.8571428571429" customWidth="1"/>
    <col min="2" max="2" width="25.4285714285714" customWidth="1"/>
    <col min="3" max="3" width="26.5714285714286" customWidth="1"/>
    <col min="4" max="4" width="10.1428571428571" customWidth="1"/>
    <col min="5" max="5" width="28.5714285714286" customWidth="1"/>
    <col min="6" max="6" width="10.2857142857143" customWidth="1"/>
    <col min="7" max="7" width="23" customWidth="1"/>
    <col min="8" max="21" width="19.8571428571429" customWidth="1"/>
    <col min="22" max="23" width="20" customWidth="1"/>
  </cols>
  <sheetData>
    <row r="1" ht="15" customHeight="1" spans="2:23">
      <c r="B1" s="133"/>
      <c r="D1" s="134"/>
      <c r="E1" s="134"/>
      <c r="F1" s="134"/>
      <c r="G1" s="134"/>
      <c r="H1" s="74"/>
      <c r="I1" s="74"/>
      <c r="J1" s="74"/>
      <c r="K1" s="74"/>
      <c r="L1" s="74"/>
      <c r="M1" s="74"/>
      <c r="N1" s="30"/>
      <c r="O1" s="30"/>
      <c r="P1" s="30"/>
      <c r="Q1" s="74"/>
      <c r="U1" s="133"/>
      <c r="W1" s="39" t="s">
        <v>187</v>
      </c>
    </row>
    <row r="2" ht="39.75" customHeight="1" spans="1:23">
      <c r="A2" s="135" t="str">
        <f>"2025"&amp;"年部门基本支出预算表"</f>
        <v>2025年部门基本支出预算表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"/>
      <c r="O2" s="6"/>
      <c r="P2" s="6"/>
      <c r="Q2" s="58"/>
      <c r="R2" s="58"/>
      <c r="S2" s="58"/>
      <c r="T2" s="58"/>
      <c r="U2" s="58"/>
      <c r="V2" s="58"/>
      <c r="W2" s="58"/>
    </row>
    <row r="3" ht="18.75" customHeight="1" spans="1:23">
      <c r="A3" s="7" t="str">
        <f>"单位名称："&amp;"临沧市住房公积金管理中心"</f>
        <v>单位名称：临沧市住房公积金管理中心</v>
      </c>
      <c r="B3" s="136"/>
      <c r="C3" s="136"/>
      <c r="D3" s="136"/>
      <c r="E3" s="136"/>
      <c r="F3" s="136"/>
      <c r="G3" s="136"/>
      <c r="H3" s="78"/>
      <c r="I3" s="78"/>
      <c r="J3" s="78"/>
      <c r="K3" s="78"/>
      <c r="L3" s="78"/>
      <c r="M3" s="78"/>
      <c r="N3" s="100"/>
      <c r="O3" s="100"/>
      <c r="P3" s="100"/>
      <c r="Q3" s="78"/>
      <c r="U3" s="133"/>
      <c r="W3" s="39" t="s">
        <v>175</v>
      </c>
    </row>
    <row r="4" ht="18" customHeight="1" spans="1:23">
      <c r="A4" s="10" t="s">
        <v>188</v>
      </c>
      <c r="B4" s="10" t="s">
        <v>189</v>
      </c>
      <c r="C4" s="10" t="s">
        <v>190</v>
      </c>
      <c r="D4" s="10" t="s">
        <v>191</v>
      </c>
      <c r="E4" s="10" t="s">
        <v>192</v>
      </c>
      <c r="F4" s="10" t="s">
        <v>193</v>
      </c>
      <c r="G4" s="10" t="s">
        <v>194</v>
      </c>
      <c r="H4" s="137" t="s">
        <v>195</v>
      </c>
      <c r="I4" s="73" t="s">
        <v>195</v>
      </c>
      <c r="J4" s="73"/>
      <c r="K4" s="73"/>
      <c r="L4" s="73"/>
      <c r="M4" s="73"/>
      <c r="N4" s="13"/>
      <c r="O4" s="13"/>
      <c r="P4" s="13"/>
      <c r="Q4" s="81" t="s">
        <v>62</v>
      </c>
      <c r="R4" s="73" t="s">
        <v>79</v>
      </c>
      <c r="S4" s="73"/>
      <c r="T4" s="73"/>
      <c r="U4" s="73"/>
      <c r="V4" s="73"/>
      <c r="W4" s="143"/>
    </row>
    <row r="5" ht="18" customHeight="1" spans="1:23">
      <c r="A5" s="15"/>
      <c r="B5" s="132"/>
      <c r="C5" s="15"/>
      <c r="D5" s="15"/>
      <c r="E5" s="15"/>
      <c r="F5" s="15"/>
      <c r="G5" s="15"/>
      <c r="H5" s="114" t="s">
        <v>196</v>
      </c>
      <c r="I5" s="137" t="s">
        <v>59</v>
      </c>
      <c r="J5" s="73"/>
      <c r="K5" s="73"/>
      <c r="L5" s="73"/>
      <c r="M5" s="143"/>
      <c r="N5" s="12" t="s">
        <v>197</v>
      </c>
      <c r="O5" s="13"/>
      <c r="P5" s="14"/>
      <c r="Q5" s="10" t="s">
        <v>62</v>
      </c>
      <c r="R5" s="137" t="s">
        <v>79</v>
      </c>
      <c r="S5" s="81" t="s">
        <v>65</v>
      </c>
      <c r="T5" s="73" t="s">
        <v>79</v>
      </c>
      <c r="U5" s="81" t="s">
        <v>67</v>
      </c>
      <c r="V5" s="81" t="s">
        <v>68</v>
      </c>
      <c r="W5" s="145" t="s">
        <v>69</v>
      </c>
    </row>
    <row r="6" ht="18.75" customHeight="1" spans="1:23">
      <c r="A6" s="32"/>
      <c r="B6" s="32"/>
      <c r="C6" s="32"/>
      <c r="D6" s="32"/>
      <c r="E6" s="32"/>
      <c r="F6" s="32"/>
      <c r="G6" s="32"/>
      <c r="H6" s="32"/>
      <c r="I6" s="144" t="s">
        <v>198</v>
      </c>
      <c r="J6" s="10" t="s">
        <v>199</v>
      </c>
      <c r="K6" s="10" t="s">
        <v>200</v>
      </c>
      <c r="L6" s="10" t="s">
        <v>201</v>
      </c>
      <c r="M6" s="10" t="s">
        <v>202</v>
      </c>
      <c r="N6" s="10" t="s">
        <v>59</v>
      </c>
      <c r="O6" s="10" t="s">
        <v>60</v>
      </c>
      <c r="P6" s="10" t="s">
        <v>61</v>
      </c>
      <c r="Q6" s="32"/>
      <c r="R6" s="10" t="s">
        <v>58</v>
      </c>
      <c r="S6" s="10" t="s">
        <v>65</v>
      </c>
      <c r="T6" s="10" t="s">
        <v>203</v>
      </c>
      <c r="U6" s="10" t="s">
        <v>67</v>
      </c>
      <c r="V6" s="10" t="s">
        <v>68</v>
      </c>
      <c r="W6" s="10" t="s">
        <v>69</v>
      </c>
    </row>
    <row r="7" ht="37.5" customHeight="1" spans="1:23">
      <c r="A7" s="117"/>
      <c r="B7" s="117"/>
      <c r="C7" s="117"/>
      <c r="D7" s="117"/>
      <c r="E7" s="117"/>
      <c r="F7" s="117"/>
      <c r="G7" s="117"/>
      <c r="H7" s="117"/>
      <c r="I7" s="99"/>
      <c r="J7" s="17" t="s">
        <v>204</v>
      </c>
      <c r="K7" s="17" t="s">
        <v>200</v>
      </c>
      <c r="L7" s="17" t="s">
        <v>201</v>
      </c>
      <c r="M7" s="17" t="s">
        <v>202</v>
      </c>
      <c r="N7" s="17" t="s">
        <v>200</v>
      </c>
      <c r="O7" s="17" t="s">
        <v>201</v>
      </c>
      <c r="P7" s="17" t="s">
        <v>202</v>
      </c>
      <c r="Q7" s="17" t="s">
        <v>62</v>
      </c>
      <c r="R7" s="17" t="s">
        <v>58</v>
      </c>
      <c r="S7" s="17" t="s">
        <v>65</v>
      </c>
      <c r="T7" s="17" t="s">
        <v>203</v>
      </c>
      <c r="U7" s="17" t="s">
        <v>67</v>
      </c>
      <c r="V7" s="17" t="s">
        <v>68</v>
      </c>
      <c r="W7" s="17" t="s">
        <v>69</v>
      </c>
    </row>
    <row r="8" ht="19.5" customHeight="1" spans="1:23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>
        <v>22</v>
      </c>
      <c r="W8" s="138">
        <v>23</v>
      </c>
    </row>
    <row r="9" ht="21" customHeight="1" spans="1:23">
      <c r="A9" s="139" t="s">
        <v>71</v>
      </c>
      <c r="B9" s="139"/>
      <c r="C9" s="139"/>
      <c r="D9" s="139"/>
      <c r="E9" s="139"/>
      <c r="F9" s="139"/>
      <c r="G9" s="139"/>
      <c r="H9" s="23">
        <v>11576867.13</v>
      </c>
      <c r="I9" s="23">
        <v>11576867.13</v>
      </c>
      <c r="J9" s="23"/>
      <c r="K9" s="23"/>
      <c r="L9" s="23">
        <v>11576867.13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1" customHeight="1" spans="1:23">
      <c r="A10" s="140" t="s">
        <v>71</v>
      </c>
      <c r="B10" s="21"/>
      <c r="C10" s="21"/>
      <c r="D10" s="21"/>
      <c r="E10" s="21"/>
      <c r="F10" s="21"/>
      <c r="G10" s="21"/>
      <c r="H10" s="23">
        <v>11576867.13</v>
      </c>
      <c r="I10" s="23">
        <v>11576867.13</v>
      </c>
      <c r="J10" s="23"/>
      <c r="K10" s="23"/>
      <c r="L10" s="23">
        <v>11576867.13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1" customHeight="1" spans="1:23">
      <c r="A11" s="140" t="s">
        <v>71</v>
      </c>
      <c r="B11" s="21" t="s">
        <v>205</v>
      </c>
      <c r="C11" s="21" t="s">
        <v>206</v>
      </c>
      <c r="D11" s="21" t="s">
        <v>124</v>
      </c>
      <c r="E11" s="21" t="s">
        <v>125</v>
      </c>
      <c r="F11" s="21" t="s">
        <v>207</v>
      </c>
      <c r="G11" s="21" t="s">
        <v>208</v>
      </c>
      <c r="H11" s="23">
        <v>3215592</v>
      </c>
      <c r="I11" s="23">
        <v>3215592</v>
      </c>
      <c r="J11" s="23"/>
      <c r="K11" s="23"/>
      <c r="L11" s="23">
        <v>3215592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1" customHeight="1" spans="1:23">
      <c r="A12" s="140" t="s">
        <v>71</v>
      </c>
      <c r="B12" s="21" t="s">
        <v>205</v>
      </c>
      <c r="C12" s="21" t="s">
        <v>206</v>
      </c>
      <c r="D12" s="21" t="s">
        <v>124</v>
      </c>
      <c r="E12" s="21" t="s">
        <v>125</v>
      </c>
      <c r="F12" s="21" t="s">
        <v>209</v>
      </c>
      <c r="G12" s="21" t="s">
        <v>210</v>
      </c>
      <c r="H12" s="23">
        <v>401340</v>
      </c>
      <c r="I12" s="23">
        <v>401340</v>
      </c>
      <c r="J12" s="23"/>
      <c r="K12" s="23"/>
      <c r="L12" s="23">
        <v>401340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1" customHeight="1" spans="1:23">
      <c r="A13" s="140" t="s">
        <v>71</v>
      </c>
      <c r="B13" s="21" t="s">
        <v>205</v>
      </c>
      <c r="C13" s="21" t="s">
        <v>206</v>
      </c>
      <c r="D13" s="21" t="s">
        <v>124</v>
      </c>
      <c r="E13" s="21" t="s">
        <v>125</v>
      </c>
      <c r="F13" s="21" t="s">
        <v>211</v>
      </c>
      <c r="G13" s="21" t="s">
        <v>212</v>
      </c>
      <c r="H13" s="23">
        <v>816240</v>
      </c>
      <c r="I13" s="23">
        <v>816240</v>
      </c>
      <c r="J13" s="23"/>
      <c r="K13" s="23"/>
      <c r="L13" s="23">
        <v>816240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1" customHeight="1" spans="1:23">
      <c r="A14" s="140" t="s">
        <v>71</v>
      </c>
      <c r="B14" s="21" t="s">
        <v>205</v>
      </c>
      <c r="C14" s="21" t="s">
        <v>206</v>
      </c>
      <c r="D14" s="21" t="s">
        <v>124</v>
      </c>
      <c r="E14" s="21" t="s">
        <v>125</v>
      </c>
      <c r="F14" s="21" t="s">
        <v>211</v>
      </c>
      <c r="G14" s="21" t="s">
        <v>212</v>
      </c>
      <c r="H14" s="23">
        <v>1303332</v>
      </c>
      <c r="I14" s="23">
        <v>1303332</v>
      </c>
      <c r="J14" s="23"/>
      <c r="K14" s="23"/>
      <c r="L14" s="23">
        <v>1303332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140" t="s">
        <v>71</v>
      </c>
      <c r="B15" s="21" t="s">
        <v>205</v>
      </c>
      <c r="C15" s="21" t="s">
        <v>206</v>
      </c>
      <c r="D15" s="21" t="s">
        <v>124</v>
      </c>
      <c r="E15" s="21" t="s">
        <v>125</v>
      </c>
      <c r="F15" s="21" t="s">
        <v>211</v>
      </c>
      <c r="G15" s="21" t="s">
        <v>212</v>
      </c>
      <c r="H15" s="23">
        <v>1001940</v>
      </c>
      <c r="I15" s="23">
        <v>1001940</v>
      </c>
      <c r="J15" s="23"/>
      <c r="K15" s="23"/>
      <c r="L15" s="23">
        <v>1001940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" customHeight="1" spans="1:23">
      <c r="A16" s="140" t="s">
        <v>71</v>
      </c>
      <c r="B16" s="21" t="s">
        <v>213</v>
      </c>
      <c r="C16" s="21" t="s">
        <v>214</v>
      </c>
      <c r="D16" s="21" t="s">
        <v>124</v>
      </c>
      <c r="E16" s="21" t="s">
        <v>125</v>
      </c>
      <c r="F16" s="21" t="s">
        <v>211</v>
      </c>
      <c r="G16" s="21" t="s">
        <v>212</v>
      </c>
      <c r="H16" s="23">
        <v>1368000</v>
      </c>
      <c r="I16" s="23">
        <v>1368000</v>
      </c>
      <c r="J16" s="23"/>
      <c r="K16" s="23"/>
      <c r="L16" s="23">
        <v>1368000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21" customHeight="1" spans="1:23">
      <c r="A17" s="140" t="s">
        <v>71</v>
      </c>
      <c r="B17" s="21" t="s">
        <v>215</v>
      </c>
      <c r="C17" s="21" t="s">
        <v>216</v>
      </c>
      <c r="D17" s="21" t="s">
        <v>91</v>
      </c>
      <c r="E17" s="21" t="s">
        <v>92</v>
      </c>
      <c r="F17" s="21" t="s">
        <v>217</v>
      </c>
      <c r="G17" s="21" t="s">
        <v>218</v>
      </c>
      <c r="H17" s="23">
        <v>1119007.68</v>
      </c>
      <c r="I17" s="23">
        <v>1119007.68</v>
      </c>
      <c r="J17" s="23"/>
      <c r="K17" s="23"/>
      <c r="L17" s="23">
        <v>1119007.68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1" customHeight="1" spans="1:23">
      <c r="A18" s="140" t="s">
        <v>71</v>
      </c>
      <c r="B18" s="21" t="s">
        <v>215</v>
      </c>
      <c r="C18" s="21" t="s">
        <v>216</v>
      </c>
      <c r="D18" s="21" t="s">
        <v>91</v>
      </c>
      <c r="E18" s="21" t="s">
        <v>92</v>
      </c>
      <c r="F18" s="21" t="s">
        <v>217</v>
      </c>
      <c r="G18" s="21" t="s">
        <v>218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1" customHeight="1" spans="1:23">
      <c r="A19" s="140" t="s">
        <v>71</v>
      </c>
      <c r="B19" s="21" t="s">
        <v>215</v>
      </c>
      <c r="C19" s="21" t="s">
        <v>216</v>
      </c>
      <c r="D19" s="21" t="s">
        <v>219</v>
      </c>
      <c r="E19" s="21" t="s">
        <v>220</v>
      </c>
      <c r="F19" s="21" t="s">
        <v>221</v>
      </c>
      <c r="G19" s="21" t="s">
        <v>222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21" customHeight="1" spans="1:23">
      <c r="A20" s="140" t="s">
        <v>71</v>
      </c>
      <c r="B20" s="21" t="s">
        <v>215</v>
      </c>
      <c r="C20" s="21" t="s">
        <v>216</v>
      </c>
      <c r="D20" s="21" t="s">
        <v>223</v>
      </c>
      <c r="E20" s="21" t="s">
        <v>224</v>
      </c>
      <c r="F20" s="21" t="s">
        <v>225</v>
      </c>
      <c r="G20" s="21" t="s">
        <v>226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21" customHeight="1" spans="1:23">
      <c r="A21" s="140" t="s">
        <v>71</v>
      </c>
      <c r="B21" s="21" t="s">
        <v>215</v>
      </c>
      <c r="C21" s="21" t="s">
        <v>216</v>
      </c>
      <c r="D21" s="21" t="s">
        <v>101</v>
      </c>
      <c r="E21" s="21" t="s">
        <v>102</v>
      </c>
      <c r="F21" s="21" t="s">
        <v>225</v>
      </c>
      <c r="G21" s="21" t="s">
        <v>226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21" customHeight="1" spans="1:23">
      <c r="A22" s="140" t="s">
        <v>71</v>
      </c>
      <c r="B22" s="21" t="s">
        <v>215</v>
      </c>
      <c r="C22" s="21" t="s">
        <v>216</v>
      </c>
      <c r="D22" s="21" t="s">
        <v>101</v>
      </c>
      <c r="E22" s="21" t="s">
        <v>102</v>
      </c>
      <c r="F22" s="21" t="s">
        <v>225</v>
      </c>
      <c r="G22" s="21" t="s">
        <v>226</v>
      </c>
      <c r="H22" s="23">
        <v>496559.66</v>
      </c>
      <c r="I22" s="23">
        <v>496559.66</v>
      </c>
      <c r="J22" s="23"/>
      <c r="K22" s="23"/>
      <c r="L22" s="23">
        <v>496559.66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21" customHeight="1" spans="1:23">
      <c r="A23" s="140" t="s">
        <v>71</v>
      </c>
      <c r="B23" s="21" t="s">
        <v>215</v>
      </c>
      <c r="C23" s="21" t="s">
        <v>216</v>
      </c>
      <c r="D23" s="21" t="s">
        <v>103</v>
      </c>
      <c r="E23" s="21" t="s">
        <v>104</v>
      </c>
      <c r="F23" s="21" t="s">
        <v>227</v>
      </c>
      <c r="G23" s="21" t="s">
        <v>228</v>
      </c>
      <c r="H23" s="23">
        <v>227633.94</v>
      </c>
      <c r="I23" s="23">
        <v>227633.94</v>
      </c>
      <c r="J23" s="23"/>
      <c r="K23" s="23"/>
      <c r="L23" s="23">
        <v>227633.94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21" customHeight="1" spans="1:23">
      <c r="A24" s="140" t="s">
        <v>71</v>
      </c>
      <c r="B24" s="21" t="s">
        <v>215</v>
      </c>
      <c r="C24" s="21" t="s">
        <v>216</v>
      </c>
      <c r="D24" s="21" t="s">
        <v>103</v>
      </c>
      <c r="E24" s="21" t="s">
        <v>104</v>
      </c>
      <c r="F24" s="21" t="s">
        <v>227</v>
      </c>
      <c r="G24" s="21" t="s">
        <v>228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21" customHeight="1" spans="1:23">
      <c r="A25" s="140" t="s">
        <v>71</v>
      </c>
      <c r="B25" s="21" t="s">
        <v>215</v>
      </c>
      <c r="C25" s="21" t="s">
        <v>216</v>
      </c>
      <c r="D25" s="21" t="s">
        <v>105</v>
      </c>
      <c r="E25" s="21" t="s">
        <v>106</v>
      </c>
      <c r="F25" s="21" t="s">
        <v>229</v>
      </c>
      <c r="G25" s="21" t="s">
        <v>230</v>
      </c>
      <c r="H25" s="23">
        <v>13987.6</v>
      </c>
      <c r="I25" s="23">
        <v>13987.6</v>
      </c>
      <c r="J25" s="23"/>
      <c r="K25" s="23"/>
      <c r="L25" s="23">
        <v>13987.6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21" customHeight="1" spans="1:23">
      <c r="A26" s="140" t="s">
        <v>71</v>
      </c>
      <c r="B26" s="21" t="s">
        <v>215</v>
      </c>
      <c r="C26" s="21" t="s">
        <v>216</v>
      </c>
      <c r="D26" s="21" t="s">
        <v>105</v>
      </c>
      <c r="E26" s="21" t="s">
        <v>106</v>
      </c>
      <c r="F26" s="21" t="s">
        <v>229</v>
      </c>
      <c r="G26" s="21" t="s">
        <v>230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21" customHeight="1" spans="1:23">
      <c r="A27" s="140" t="s">
        <v>71</v>
      </c>
      <c r="B27" s="21" t="s">
        <v>215</v>
      </c>
      <c r="C27" s="21" t="s">
        <v>216</v>
      </c>
      <c r="D27" s="21" t="s">
        <v>105</v>
      </c>
      <c r="E27" s="21" t="s">
        <v>106</v>
      </c>
      <c r="F27" s="21" t="s">
        <v>229</v>
      </c>
      <c r="G27" s="21" t="s">
        <v>230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21" customHeight="1" spans="1:23">
      <c r="A28" s="140" t="s">
        <v>71</v>
      </c>
      <c r="B28" s="21" t="s">
        <v>215</v>
      </c>
      <c r="C28" s="21" t="s">
        <v>216</v>
      </c>
      <c r="D28" s="21" t="s">
        <v>124</v>
      </c>
      <c r="E28" s="21" t="s">
        <v>125</v>
      </c>
      <c r="F28" s="21" t="s">
        <v>229</v>
      </c>
      <c r="G28" s="21" t="s">
        <v>230</v>
      </c>
      <c r="H28" s="23">
        <v>49040.25</v>
      </c>
      <c r="I28" s="23">
        <v>49040.25</v>
      </c>
      <c r="J28" s="23"/>
      <c r="K28" s="23"/>
      <c r="L28" s="23">
        <v>49040.25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21" customHeight="1" spans="1:23">
      <c r="A29" s="140" t="s">
        <v>71</v>
      </c>
      <c r="B29" s="21" t="s">
        <v>215</v>
      </c>
      <c r="C29" s="21" t="s">
        <v>216</v>
      </c>
      <c r="D29" s="21" t="s">
        <v>105</v>
      </c>
      <c r="E29" s="21" t="s">
        <v>106</v>
      </c>
      <c r="F29" s="21" t="s">
        <v>229</v>
      </c>
      <c r="G29" s="21" t="s">
        <v>230</v>
      </c>
      <c r="H29" s="23">
        <v>22440</v>
      </c>
      <c r="I29" s="23">
        <v>22440</v>
      </c>
      <c r="J29" s="23"/>
      <c r="K29" s="23"/>
      <c r="L29" s="23">
        <v>22440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21" customHeight="1" spans="1:23">
      <c r="A30" s="140" t="s">
        <v>71</v>
      </c>
      <c r="B30" s="21" t="s">
        <v>231</v>
      </c>
      <c r="C30" s="21" t="s">
        <v>121</v>
      </c>
      <c r="D30" s="21" t="s">
        <v>120</v>
      </c>
      <c r="E30" s="21" t="s">
        <v>121</v>
      </c>
      <c r="F30" s="21" t="s">
        <v>232</v>
      </c>
      <c r="G30" s="21" t="s">
        <v>121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21" customHeight="1" spans="1:23">
      <c r="A31" s="140" t="s">
        <v>71</v>
      </c>
      <c r="B31" s="21" t="s">
        <v>231</v>
      </c>
      <c r="C31" s="21" t="s">
        <v>121</v>
      </c>
      <c r="D31" s="21" t="s">
        <v>120</v>
      </c>
      <c r="E31" s="21" t="s">
        <v>121</v>
      </c>
      <c r="F31" s="21" t="s">
        <v>232</v>
      </c>
      <c r="G31" s="21" t="s">
        <v>121</v>
      </c>
      <c r="H31" s="23">
        <v>808613.28</v>
      </c>
      <c r="I31" s="23">
        <v>808613.28</v>
      </c>
      <c r="J31" s="23"/>
      <c r="K31" s="23"/>
      <c r="L31" s="23">
        <v>808613.28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21" customHeight="1" spans="1:23">
      <c r="A32" s="140" t="s">
        <v>71</v>
      </c>
      <c r="B32" s="21" t="s">
        <v>233</v>
      </c>
      <c r="C32" s="21" t="s">
        <v>234</v>
      </c>
      <c r="D32" s="21" t="s">
        <v>124</v>
      </c>
      <c r="E32" s="21" t="s">
        <v>125</v>
      </c>
      <c r="F32" s="21" t="s">
        <v>235</v>
      </c>
      <c r="G32" s="21" t="s">
        <v>236</v>
      </c>
      <c r="H32" s="23">
        <v>228900</v>
      </c>
      <c r="I32" s="23">
        <v>228900</v>
      </c>
      <c r="J32" s="23"/>
      <c r="K32" s="23"/>
      <c r="L32" s="23">
        <v>228900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21" customHeight="1" spans="1:23">
      <c r="A33" s="140" t="s">
        <v>71</v>
      </c>
      <c r="B33" s="21" t="s">
        <v>233</v>
      </c>
      <c r="C33" s="21" t="s">
        <v>234</v>
      </c>
      <c r="D33" s="21" t="s">
        <v>124</v>
      </c>
      <c r="E33" s="21" t="s">
        <v>125</v>
      </c>
      <c r="F33" s="21" t="s">
        <v>237</v>
      </c>
      <c r="G33" s="21" t="s">
        <v>238</v>
      </c>
      <c r="H33" s="23">
        <v>1000</v>
      </c>
      <c r="I33" s="23">
        <v>1000</v>
      </c>
      <c r="J33" s="23"/>
      <c r="K33" s="23"/>
      <c r="L33" s="23">
        <v>1000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21" customHeight="1" spans="1:23">
      <c r="A34" s="140" t="s">
        <v>71</v>
      </c>
      <c r="B34" s="21" t="s">
        <v>233</v>
      </c>
      <c r="C34" s="21" t="s">
        <v>234</v>
      </c>
      <c r="D34" s="21" t="s">
        <v>124</v>
      </c>
      <c r="E34" s="21" t="s">
        <v>125</v>
      </c>
      <c r="F34" s="21" t="s">
        <v>239</v>
      </c>
      <c r="G34" s="21" t="s">
        <v>240</v>
      </c>
      <c r="H34" s="23">
        <v>2000</v>
      </c>
      <c r="I34" s="23">
        <v>2000</v>
      </c>
      <c r="J34" s="23"/>
      <c r="K34" s="23"/>
      <c r="L34" s="23">
        <v>2000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21" customHeight="1" spans="1:23">
      <c r="A35" s="140" t="s">
        <v>71</v>
      </c>
      <c r="B35" s="21" t="s">
        <v>241</v>
      </c>
      <c r="C35" s="21" t="s">
        <v>180</v>
      </c>
      <c r="D35" s="21" t="s">
        <v>124</v>
      </c>
      <c r="E35" s="21" t="s">
        <v>125</v>
      </c>
      <c r="F35" s="21" t="s">
        <v>242</v>
      </c>
      <c r="G35" s="21" t="s">
        <v>180</v>
      </c>
      <c r="H35" s="23">
        <v>30000</v>
      </c>
      <c r="I35" s="23">
        <v>30000</v>
      </c>
      <c r="J35" s="23"/>
      <c r="K35" s="23"/>
      <c r="L35" s="23">
        <v>30000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21" customHeight="1" spans="1:23">
      <c r="A36" s="140" t="s">
        <v>71</v>
      </c>
      <c r="B36" s="21" t="s">
        <v>233</v>
      </c>
      <c r="C36" s="21" t="s">
        <v>234</v>
      </c>
      <c r="D36" s="21" t="s">
        <v>124</v>
      </c>
      <c r="E36" s="21" t="s">
        <v>125</v>
      </c>
      <c r="F36" s="21" t="s">
        <v>243</v>
      </c>
      <c r="G36" s="21" t="s">
        <v>244</v>
      </c>
      <c r="H36" s="23">
        <v>4460</v>
      </c>
      <c r="I36" s="23">
        <v>4460</v>
      </c>
      <c r="J36" s="23"/>
      <c r="K36" s="23"/>
      <c r="L36" s="23">
        <v>4460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21" customHeight="1" spans="1:23">
      <c r="A37" s="140" t="s">
        <v>71</v>
      </c>
      <c r="B37" s="21" t="s">
        <v>233</v>
      </c>
      <c r="C37" s="21" t="s">
        <v>234</v>
      </c>
      <c r="D37" s="21" t="s">
        <v>124</v>
      </c>
      <c r="E37" s="21" t="s">
        <v>125</v>
      </c>
      <c r="F37" s="21" t="s">
        <v>235</v>
      </c>
      <c r="G37" s="21" t="s">
        <v>236</v>
      </c>
      <c r="H37" s="23">
        <v>8000</v>
      </c>
      <c r="I37" s="23">
        <v>8000</v>
      </c>
      <c r="J37" s="23"/>
      <c r="K37" s="23"/>
      <c r="L37" s="23">
        <v>8000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21" customHeight="1" spans="1:23">
      <c r="A38" s="140" t="s">
        <v>71</v>
      </c>
      <c r="B38" s="21" t="s">
        <v>245</v>
      </c>
      <c r="C38" s="21" t="s">
        <v>246</v>
      </c>
      <c r="D38" s="21" t="s">
        <v>89</v>
      </c>
      <c r="E38" s="21" t="s">
        <v>90</v>
      </c>
      <c r="F38" s="21" t="s">
        <v>247</v>
      </c>
      <c r="G38" s="21" t="s">
        <v>248</v>
      </c>
      <c r="H38" s="23">
        <v>5400</v>
      </c>
      <c r="I38" s="23">
        <v>5400</v>
      </c>
      <c r="J38" s="23"/>
      <c r="K38" s="23"/>
      <c r="L38" s="23">
        <v>5400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21" customHeight="1" spans="1:23">
      <c r="A39" s="140" t="s">
        <v>71</v>
      </c>
      <c r="B39" s="21" t="s">
        <v>249</v>
      </c>
      <c r="C39" s="21" t="s">
        <v>250</v>
      </c>
      <c r="D39" s="21" t="s">
        <v>124</v>
      </c>
      <c r="E39" s="21" t="s">
        <v>125</v>
      </c>
      <c r="F39" s="21" t="s">
        <v>251</v>
      </c>
      <c r="G39" s="21" t="s">
        <v>252</v>
      </c>
      <c r="H39" s="23">
        <v>48233.88</v>
      </c>
      <c r="I39" s="23">
        <v>48233.88</v>
      </c>
      <c r="J39" s="23"/>
      <c r="K39" s="23"/>
      <c r="L39" s="23">
        <v>48233.88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21" customHeight="1" spans="1:23">
      <c r="A40" s="140" t="s">
        <v>71</v>
      </c>
      <c r="B40" s="21" t="s">
        <v>253</v>
      </c>
      <c r="C40" s="21" t="s">
        <v>254</v>
      </c>
      <c r="D40" s="21" t="s">
        <v>124</v>
      </c>
      <c r="E40" s="21" t="s">
        <v>125</v>
      </c>
      <c r="F40" s="21" t="s">
        <v>255</v>
      </c>
      <c r="G40" s="21" t="s">
        <v>254</v>
      </c>
      <c r="H40" s="23">
        <v>64311.84</v>
      </c>
      <c r="I40" s="23">
        <v>64311.84</v>
      </c>
      <c r="J40" s="23"/>
      <c r="K40" s="23"/>
      <c r="L40" s="23">
        <v>64311.84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21" customHeight="1" spans="1:23">
      <c r="A41" s="140" t="s">
        <v>71</v>
      </c>
      <c r="B41" s="21" t="s">
        <v>256</v>
      </c>
      <c r="C41" s="21" t="s">
        <v>257</v>
      </c>
      <c r="D41" s="21" t="s">
        <v>124</v>
      </c>
      <c r="E41" s="21" t="s">
        <v>125</v>
      </c>
      <c r="F41" s="21" t="s">
        <v>258</v>
      </c>
      <c r="G41" s="21" t="s">
        <v>257</v>
      </c>
      <c r="H41" s="23">
        <v>1368</v>
      </c>
      <c r="I41" s="23">
        <v>1368</v>
      </c>
      <c r="J41" s="23"/>
      <c r="K41" s="23"/>
      <c r="L41" s="23">
        <v>1368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21" customHeight="1" spans="1:23">
      <c r="A42" s="140" t="s">
        <v>71</v>
      </c>
      <c r="B42" s="21" t="s">
        <v>259</v>
      </c>
      <c r="C42" s="21" t="s">
        <v>260</v>
      </c>
      <c r="D42" s="21" t="s">
        <v>124</v>
      </c>
      <c r="E42" s="21" t="s">
        <v>125</v>
      </c>
      <c r="F42" s="21" t="s">
        <v>261</v>
      </c>
      <c r="G42" s="21" t="s">
        <v>260</v>
      </c>
      <c r="H42" s="23">
        <v>135000</v>
      </c>
      <c r="I42" s="23">
        <v>135000</v>
      </c>
      <c r="J42" s="23"/>
      <c r="K42" s="23"/>
      <c r="L42" s="23">
        <v>135000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21" customHeight="1" spans="1:23">
      <c r="A43" s="140" t="s">
        <v>71</v>
      </c>
      <c r="B43" s="21" t="s">
        <v>262</v>
      </c>
      <c r="C43" s="21" t="s">
        <v>263</v>
      </c>
      <c r="D43" s="21" t="s">
        <v>89</v>
      </c>
      <c r="E43" s="21" t="s">
        <v>90</v>
      </c>
      <c r="F43" s="21" t="s">
        <v>264</v>
      </c>
      <c r="G43" s="21" t="s">
        <v>265</v>
      </c>
      <c r="H43" s="23">
        <v>197047.8</v>
      </c>
      <c r="I43" s="23">
        <v>197047.8</v>
      </c>
      <c r="J43" s="23"/>
      <c r="K43" s="23"/>
      <c r="L43" s="23">
        <v>197047.8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21" customHeight="1" spans="1:23">
      <c r="A44" s="140" t="s">
        <v>71</v>
      </c>
      <c r="B44" s="21" t="s">
        <v>266</v>
      </c>
      <c r="C44" s="21" t="s">
        <v>267</v>
      </c>
      <c r="D44" s="21" t="s">
        <v>89</v>
      </c>
      <c r="E44" s="21" t="s">
        <v>90</v>
      </c>
      <c r="F44" s="21" t="s">
        <v>264</v>
      </c>
      <c r="G44" s="21" t="s">
        <v>265</v>
      </c>
      <c r="H44" s="23">
        <v>500</v>
      </c>
      <c r="I44" s="23">
        <v>500</v>
      </c>
      <c r="J44" s="23"/>
      <c r="K44" s="23"/>
      <c r="L44" s="23">
        <v>500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21" customHeight="1" spans="1:23">
      <c r="A45" s="140" t="s">
        <v>71</v>
      </c>
      <c r="B45" s="21" t="s">
        <v>268</v>
      </c>
      <c r="C45" s="21" t="s">
        <v>269</v>
      </c>
      <c r="D45" s="21" t="s">
        <v>95</v>
      </c>
      <c r="E45" s="21" t="s">
        <v>96</v>
      </c>
      <c r="F45" s="21" t="s">
        <v>270</v>
      </c>
      <c r="G45" s="21" t="s">
        <v>271</v>
      </c>
      <c r="H45" s="23">
        <v>6919.2</v>
      </c>
      <c r="I45" s="23">
        <v>6919.2</v>
      </c>
      <c r="J45" s="23"/>
      <c r="K45" s="23"/>
      <c r="L45" s="23">
        <v>6919.2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ht="21" customHeight="1" spans="1:23">
      <c r="A46" s="36" t="s">
        <v>126</v>
      </c>
      <c r="B46" s="141"/>
      <c r="C46" s="141"/>
      <c r="D46" s="141"/>
      <c r="E46" s="141"/>
      <c r="F46" s="141"/>
      <c r="G46" s="142"/>
      <c r="H46" s="23">
        <v>11576867.13</v>
      </c>
      <c r="I46" s="23">
        <v>11576867.13</v>
      </c>
      <c r="J46" s="23"/>
      <c r="K46" s="23"/>
      <c r="L46" s="23">
        <v>11576867.13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W39"/>
  <sheetViews>
    <sheetView showZeros="0" topLeftCell="G16" workbookViewId="0">
      <selection activeCell="A1" sqref="A1"/>
    </sheetView>
  </sheetViews>
  <sheetFormatPr defaultColWidth="9.14285714285714" defaultRowHeight="14.25" customHeight="1"/>
  <cols>
    <col min="1" max="1" width="12.4285714285714" customWidth="1"/>
    <col min="2" max="2" width="30.4285714285714" customWidth="1"/>
    <col min="3" max="3" width="32.8571428571429" customWidth="1"/>
    <col min="4" max="4" width="23.8571428571429" customWidth="1"/>
    <col min="5" max="5" width="11.1428571428571" customWidth="1"/>
    <col min="6" max="6" width="17.7142857142857" customWidth="1"/>
    <col min="7" max="7" width="9.85714285714286" customWidth="1"/>
    <col min="8" max="8" width="17.7142857142857" customWidth="1"/>
    <col min="9" max="21" width="19.1428571428571" customWidth="1"/>
    <col min="22" max="23" width="19.2857142857143" customWidth="1"/>
  </cols>
  <sheetData>
    <row r="1" ht="15" customHeight="1" spans="1:23">
      <c r="A1" s="1"/>
      <c r="B1" s="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3"/>
      <c r="V1" s="1"/>
      <c r="W1" s="40" t="s">
        <v>272</v>
      </c>
    </row>
    <row r="2" ht="41.25" customHeight="1" spans="1:23">
      <c r="A2" s="5" t="str">
        <f>"2025"&amp;"年部门项目支出预算表"</f>
        <v>2025年部门项目支出预算表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7" t="str">
        <f>"单位名称："&amp;"临沧市住房公积金管理中心"</f>
        <v>单位名称：临沧市住房公积金管理中心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3"/>
      <c r="V3" s="1"/>
      <c r="W3" s="40" t="s">
        <v>175</v>
      </c>
    </row>
    <row r="4" ht="18.75" customHeight="1" spans="1:23">
      <c r="A4" s="10" t="s">
        <v>273</v>
      </c>
      <c r="B4" s="11" t="s">
        <v>189</v>
      </c>
      <c r="C4" s="10" t="s">
        <v>190</v>
      </c>
      <c r="D4" s="10" t="s">
        <v>274</v>
      </c>
      <c r="E4" s="11" t="s">
        <v>191</v>
      </c>
      <c r="F4" s="11" t="s">
        <v>192</v>
      </c>
      <c r="G4" s="11" t="s">
        <v>275</v>
      </c>
      <c r="H4" s="11" t="s">
        <v>276</v>
      </c>
      <c r="I4" s="31" t="s">
        <v>56</v>
      </c>
      <c r="J4" s="12" t="s">
        <v>277</v>
      </c>
      <c r="K4" s="13"/>
      <c r="L4" s="13"/>
      <c r="M4" s="14"/>
      <c r="N4" s="12" t="s">
        <v>197</v>
      </c>
      <c r="O4" s="13"/>
      <c r="P4" s="14"/>
      <c r="Q4" s="11" t="s">
        <v>62</v>
      </c>
      <c r="R4" s="12" t="s">
        <v>79</v>
      </c>
      <c r="S4" s="13"/>
      <c r="T4" s="13"/>
      <c r="U4" s="13"/>
      <c r="V4" s="13"/>
      <c r="W4" s="14"/>
    </row>
    <row r="5" ht="18.75" customHeight="1" spans="1:23">
      <c r="A5" s="15"/>
      <c r="B5" s="32"/>
      <c r="C5" s="15"/>
      <c r="D5" s="15"/>
      <c r="E5" s="16"/>
      <c r="F5" s="16"/>
      <c r="G5" s="16"/>
      <c r="H5" s="16"/>
      <c r="I5" s="32"/>
      <c r="J5" s="129" t="s">
        <v>59</v>
      </c>
      <c r="K5" s="130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0" t="s">
        <v>65</v>
      </c>
      <c r="T5" s="10" t="s">
        <v>203</v>
      </c>
      <c r="U5" s="10" t="s">
        <v>67</v>
      </c>
      <c r="V5" s="10" t="s">
        <v>68</v>
      </c>
      <c r="W5" s="10" t="s">
        <v>69</v>
      </c>
    </row>
    <row r="6" ht="18.75" customHeight="1" spans="1:23">
      <c r="A6" s="32"/>
      <c r="B6" s="32"/>
      <c r="C6" s="32"/>
      <c r="D6" s="32"/>
      <c r="E6" s="32"/>
      <c r="F6" s="32"/>
      <c r="G6" s="32"/>
      <c r="H6" s="32"/>
      <c r="I6" s="32"/>
      <c r="J6" s="131" t="s">
        <v>58</v>
      </c>
      <c r="K6" s="101"/>
      <c r="L6" s="32"/>
      <c r="M6" s="32"/>
      <c r="N6" s="32"/>
      <c r="O6" s="32"/>
      <c r="P6" s="32"/>
      <c r="Q6" s="32"/>
      <c r="R6" s="32"/>
      <c r="S6" s="132"/>
      <c r="T6" s="132"/>
      <c r="U6" s="132"/>
      <c r="V6" s="132"/>
      <c r="W6" s="132"/>
    </row>
    <row r="7" ht="18.75" customHeight="1" spans="1:23">
      <c r="A7" s="17"/>
      <c r="B7" s="33"/>
      <c r="C7" s="17"/>
      <c r="D7" s="17"/>
      <c r="E7" s="18"/>
      <c r="F7" s="18"/>
      <c r="G7" s="18"/>
      <c r="H7" s="18"/>
      <c r="I7" s="33"/>
      <c r="J7" s="47" t="s">
        <v>58</v>
      </c>
      <c r="K7" s="47" t="s">
        <v>278</v>
      </c>
      <c r="L7" s="18"/>
      <c r="M7" s="18"/>
      <c r="N7" s="18"/>
      <c r="O7" s="18"/>
      <c r="P7" s="18"/>
      <c r="Q7" s="18"/>
      <c r="R7" s="18"/>
      <c r="S7" s="18"/>
      <c r="T7" s="18"/>
      <c r="U7" s="33"/>
      <c r="V7" s="18"/>
      <c r="W7" s="18"/>
    </row>
    <row r="8" ht="18.75" customHeight="1" spans="1:23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</row>
    <row r="9" ht="18.75" customHeight="1" spans="1:23">
      <c r="A9" s="21"/>
      <c r="B9" s="21"/>
      <c r="C9" s="21" t="s">
        <v>279</v>
      </c>
      <c r="D9" s="21"/>
      <c r="E9" s="21"/>
      <c r="F9" s="21"/>
      <c r="G9" s="21"/>
      <c r="H9" s="21"/>
      <c r="I9" s="23">
        <v>10000</v>
      </c>
      <c r="J9" s="23">
        <v>10000</v>
      </c>
      <c r="K9" s="23">
        <v>10000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18.75" customHeight="1" spans="1:23">
      <c r="A10" s="128" t="s">
        <v>280</v>
      </c>
      <c r="B10" s="128" t="s">
        <v>281</v>
      </c>
      <c r="C10" s="21" t="s">
        <v>279</v>
      </c>
      <c r="D10" s="128" t="s">
        <v>71</v>
      </c>
      <c r="E10" s="128" t="s">
        <v>111</v>
      </c>
      <c r="F10" s="128" t="s">
        <v>112</v>
      </c>
      <c r="G10" s="128" t="s">
        <v>282</v>
      </c>
      <c r="H10" s="128" t="s">
        <v>283</v>
      </c>
      <c r="I10" s="23">
        <v>10000</v>
      </c>
      <c r="J10" s="23">
        <v>10000</v>
      </c>
      <c r="K10" s="23">
        <v>10000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25"/>
      <c r="B11" s="25"/>
      <c r="C11" s="21" t="s">
        <v>284</v>
      </c>
      <c r="D11" s="25"/>
      <c r="E11" s="25"/>
      <c r="F11" s="25"/>
      <c r="G11" s="25"/>
      <c r="H11" s="25"/>
      <c r="I11" s="23">
        <v>200000</v>
      </c>
      <c r="J11" s="23">
        <v>200000</v>
      </c>
      <c r="K11" s="23">
        <v>200000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128" t="s">
        <v>280</v>
      </c>
      <c r="B12" s="128" t="s">
        <v>285</v>
      </c>
      <c r="C12" s="21" t="s">
        <v>284</v>
      </c>
      <c r="D12" s="128" t="s">
        <v>71</v>
      </c>
      <c r="E12" s="128" t="s">
        <v>111</v>
      </c>
      <c r="F12" s="128" t="s">
        <v>112</v>
      </c>
      <c r="G12" s="128" t="s">
        <v>286</v>
      </c>
      <c r="H12" s="128" t="s">
        <v>287</v>
      </c>
      <c r="I12" s="23">
        <v>200000</v>
      </c>
      <c r="J12" s="23">
        <v>200000</v>
      </c>
      <c r="K12" s="23">
        <v>200000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8.75" customHeight="1" spans="1:23">
      <c r="A13" s="25"/>
      <c r="B13" s="25"/>
      <c r="C13" s="21" t="s">
        <v>288</v>
      </c>
      <c r="D13" s="25"/>
      <c r="E13" s="25"/>
      <c r="F13" s="25"/>
      <c r="G13" s="25"/>
      <c r="H13" s="25"/>
      <c r="I13" s="23">
        <v>700000</v>
      </c>
      <c r="J13" s="23">
        <v>700000</v>
      </c>
      <c r="K13" s="23">
        <v>700000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18.75" customHeight="1" spans="1:23">
      <c r="A14" s="128" t="s">
        <v>280</v>
      </c>
      <c r="B14" s="128" t="s">
        <v>289</v>
      </c>
      <c r="C14" s="21" t="s">
        <v>288</v>
      </c>
      <c r="D14" s="128" t="s">
        <v>71</v>
      </c>
      <c r="E14" s="128" t="s">
        <v>111</v>
      </c>
      <c r="F14" s="128" t="s">
        <v>112</v>
      </c>
      <c r="G14" s="128" t="s">
        <v>247</v>
      </c>
      <c r="H14" s="128" t="s">
        <v>248</v>
      </c>
      <c r="I14" s="23">
        <v>465000</v>
      </c>
      <c r="J14" s="23">
        <v>465000</v>
      </c>
      <c r="K14" s="23">
        <v>465000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8.75" customHeight="1" spans="1:23">
      <c r="A15" s="128" t="s">
        <v>280</v>
      </c>
      <c r="B15" s="128" t="s">
        <v>289</v>
      </c>
      <c r="C15" s="21" t="s">
        <v>288</v>
      </c>
      <c r="D15" s="128" t="s">
        <v>71</v>
      </c>
      <c r="E15" s="128" t="s">
        <v>111</v>
      </c>
      <c r="F15" s="128" t="s">
        <v>112</v>
      </c>
      <c r="G15" s="128" t="s">
        <v>237</v>
      </c>
      <c r="H15" s="128" t="s">
        <v>238</v>
      </c>
      <c r="I15" s="23">
        <v>7000</v>
      </c>
      <c r="J15" s="23">
        <v>7000</v>
      </c>
      <c r="K15" s="23">
        <v>7000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18.75" customHeight="1" spans="1:23">
      <c r="A16" s="128" t="s">
        <v>280</v>
      </c>
      <c r="B16" s="128" t="s">
        <v>289</v>
      </c>
      <c r="C16" s="21" t="s">
        <v>288</v>
      </c>
      <c r="D16" s="128" t="s">
        <v>71</v>
      </c>
      <c r="E16" s="128" t="s">
        <v>111</v>
      </c>
      <c r="F16" s="128" t="s">
        <v>112</v>
      </c>
      <c r="G16" s="128" t="s">
        <v>239</v>
      </c>
      <c r="H16" s="128" t="s">
        <v>240</v>
      </c>
      <c r="I16" s="23">
        <v>72000</v>
      </c>
      <c r="J16" s="23">
        <v>72000</v>
      </c>
      <c r="K16" s="23">
        <v>72000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8.75" customHeight="1" spans="1:23">
      <c r="A17" s="128" t="s">
        <v>280</v>
      </c>
      <c r="B17" s="128" t="s">
        <v>289</v>
      </c>
      <c r="C17" s="21" t="s">
        <v>288</v>
      </c>
      <c r="D17" s="128" t="s">
        <v>71</v>
      </c>
      <c r="E17" s="128" t="s">
        <v>111</v>
      </c>
      <c r="F17" s="128" t="s">
        <v>112</v>
      </c>
      <c r="G17" s="128" t="s">
        <v>290</v>
      </c>
      <c r="H17" s="128" t="s">
        <v>291</v>
      </c>
      <c r="I17" s="23">
        <v>40000</v>
      </c>
      <c r="J17" s="23">
        <v>40000</v>
      </c>
      <c r="K17" s="23">
        <v>40000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18.75" customHeight="1" spans="1:23">
      <c r="A18" s="128" t="s">
        <v>280</v>
      </c>
      <c r="B18" s="128" t="s">
        <v>289</v>
      </c>
      <c r="C18" s="21" t="s">
        <v>288</v>
      </c>
      <c r="D18" s="128" t="s">
        <v>71</v>
      </c>
      <c r="E18" s="128" t="s">
        <v>111</v>
      </c>
      <c r="F18" s="128" t="s">
        <v>112</v>
      </c>
      <c r="G18" s="128" t="s">
        <v>292</v>
      </c>
      <c r="H18" s="128" t="s">
        <v>293</v>
      </c>
      <c r="I18" s="23">
        <v>16000</v>
      </c>
      <c r="J18" s="23">
        <v>16000</v>
      </c>
      <c r="K18" s="23">
        <v>16000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8.75" customHeight="1" spans="1:23">
      <c r="A19" s="128" t="s">
        <v>280</v>
      </c>
      <c r="B19" s="128" t="s">
        <v>289</v>
      </c>
      <c r="C19" s="21" t="s">
        <v>288</v>
      </c>
      <c r="D19" s="128" t="s">
        <v>71</v>
      </c>
      <c r="E19" s="128" t="s">
        <v>111</v>
      </c>
      <c r="F19" s="128" t="s">
        <v>112</v>
      </c>
      <c r="G19" s="128" t="s">
        <v>243</v>
      </c>
      <c r="H19" s="128" t="s">
        <v>244</v>
      </c>
      <c r="I19" s="23">
        <v>40000</v>
      </c>
      <c r="J19" s="23">
        <v>40000</v>
      </c>
      <c r="K19" s="23">
        <v>40000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18.75" customHeight="1" spans="1:23">
      <c r="A20" s="128" t="s">
        <v>280</v>
      </c>
      <c r="B20" s="128" t="s">
        <v>289</v>
      </c>
      <c r="C20" s="21" t="s">
        <v>288</v>
      </c>
      <c r="D20" s="128" t="s">
        <v>71</v>
      </c>
      <c r="E20" s="128" t="s">
        <v>111</v>
      </c>
      <c r="F20" s="128" t="s">
        <v>112</v>
      </c>
      <c r="G20" s="128" t="s">
        <v>294</v>
      </c>
      <c r="H20" s="128" t="s">
        <v>295</v>
      </c>
      <c r="I20" s="23">
        <v>60000</v>
      </c>
      <c r="J20" s="23">
        <v>60000</v>
      </c>
      <c r="K20" s="23">
        <v>60000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8.75" customHeight="1" spans="1:23">
      <c r="A21" s="25"/>
      <c r="B21" s="25"/>
      <c r="C21" s="21" t="s">
        <v>296</v>
      </c>
      <c r="D21" s="25"/>
      <c r="E21" s="25"/>
      <c r="F21" s="25"/>
      <c r="G21" s="25"/>
      <c r="H21" s="25"/>
      <c r="I21" s="23">
        <v>1000000</v>
      </c>
      <c r="J21" s="23">
        <v>1000000</v>
      </c>
      <c r="K21" s="23">
        <v>1000000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18.75" customHeight="1" spans="1:23">
      <c r="A22" s="128" t="s">
        <v>280</v>
      </c>
      <c r="B22" s="128" t="s">
        <v>297</v>
      </c>
      <c r="C22" s="21" t="s">
        <v>296</v>
      </c>
      <c r="D22" s="128" t="s">
        <v>71</v>
      </c>
      <c r="E22" s="128" t="s">
        <v>111</v>
      </c>
      <c r="F22" s="128" t="s">
        <v>112</v>
      </c>
      <c r="G22" s="128" t="s">
        <v>298</v>
      </c>
      <c r="H22" s="128" t="s">
        <v>299</v>
      </c>
      <c r="I22" s="23">
        <v>1000000</v>
      </c>
      <c r="J22" s="23">
        <v>1000000</v>
      </c>
      <c r="K22" s="23">
        <v>1000000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8.75" customHeight="1" spans="1:23">
      <c r="A23" s="25"/>
      <c r="B23" s="25"/>
      <c r="C23" s="21" t="s">
        <v>300</v>
      </c>
      <c r="D23" s="25"/>
      <c r="E23" s="25"/>
      <c r="F23" s="25"/>
      <c r="G23" s="25"/>
      <c r="H23" s="25"/>
      <c r="I23" s="23">
        <v>80000</v>
      </c>
      <c r="J23" s="23">
        <v>80000</v>
      </c>
      <c r="K23" s="23">
        <v>80000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18.75" customHeight="1" spans="1:23">
      <c r="A24" s="128" t="s">
        <v>280</v>
      </c>
      <c r="B24" s="128" t="s">
        <v>301</v>
      </c>
      <c r="C24" s="21" t="s">
        <v>300</v>
      </c>
      <c r="D24" s="128" t="s">
        <v>71</v>
      </c>
      <c r="E24" s="128" t="s">
        <v>115</v>
      </c>
      <c r="F24" s="128" t="s">
        <v>114</v>
      </c>
      <c r="G24" s="128" t="s">
        <v>302</v>
      </c>
      <c r="H24" s="128" t="s">
        <v>303</v>
      </c>
      <c r="I24" s="23">
        <v>30000</v>
      </c>
      <c r="J24" s="23">
        <v>30000</v>
      </c>
      <c r="K24" s="23">
        <v>30000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18.75" customHeight="1" spans="1:23">
      <c r="A25" s="128" t="s">
        <v>280</v>
      </c>
      <c r="B25" s="128" t="s">
        <v>301</v>
      </c>
      <c r="C25" s="21" t="s">
        <v>300</v>
      </c>
      <c r="D25" s="128" t="s">
        <v>71</v>
      </c>
      <c r="E25" s="128" t="s">
        <v>115</v>
      </c>
      <c r="F25" s="128" t="s">
        <v>114</v>
      </c>
      <c r="G25" s="128" t="s">
        <v>251</v>
      </c>
      <c r="H25" s="128" t="s">
        <v>252</v>
      </c>
      <c r="I25" s="23">
        <v>50000</v>
      </c>
      <c r="J25" s="23">
        <v>50000</v>
      </c>
      <c r="K25" s="23">
        <v>50000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18.75" customHeight="1" spans="1:23">
      <c r="A26" s="25"/>
      <c r="B26" s="25"/>
      <c r="C26" s="21" t="s">
        <v>304</v>
      </c>
      <c r="D26" s="25"/>
      <c r="E26" s="25"/>
      <c r="F26" s="25"/>
      <c r="G26" s="25"/>
      <c r="H26" s="25"/>
      <c r="I26" s="23">
        <v>2800000</v>
      </c>
      <c r="J26" s="23">
        <v>2800000</v>
      </c>
      <c r="K26" s="23">
        <v>2800000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8.75" customHeight="1" spans="1:23">
      <c r="A27" s="128" t="s">
        <v>280</v>
      </c>
      <c r="B27" s="128" t="s">
        <v>305</v>
      </c>
      <c r="C27" s="21" t="s">
        <v>304</v>
      </c>
      <c r="D27" s="128" t="s">
        <v>71</v>
      </c>
      <c r="E27" s="128" t="s">
        <v>111</v>
      </c>
      <c r="F27" s="128" t="s">
        <v>112</v>
      </c>
      <c r="G27" s="128" t="s">
        <v>282</v>
      </c>
      <c r="H27" s="128" t="s">
        <v>283</v>
      </c>
      <c r="I27" s="23">
        <v>2800000</v>
      </c>
      <c r="J27" s="23">
        <v>2800000</v>
      </c>
      <c r="K27" s="23">
        <v>2800000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18.75" customHeight="1" spans="1:23">
      <c r="A28" s="25"/>
      <c r="B28" s="25"/>
      <c r="C28" s="21" t="s">
        <v>306</v>
      </c>
      <c r="D28" s="25"/>
      <c r="E28" s="25"/>
      <c r="F28" s="25"/>
      <c r="G28" s="25"/>
      <c r="H28" s="25"/>
      <c r="I28" s="23">
        <v>2070000</v>
      </c>
      <c r="J28" s="23">
        <v>2070000</v>
      </c>
      <c r="K28" s="23">
        <v>2070000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18.75" customHeight="1" spans="1:23">
      <c r="A29" s="128" t="s">
        <v>280</v>
      </c>
      <c r="B29" s="128" t="s">
        <v>307</v>
      </c>
      <c r="C29" s="21" t="s">
        <v>306</v>
      </c>
      <c r="D29" s="128" t="s">
        <v>71</v>
      </c>
      <c r="E29" s="128" t="s">
        <v>111</v>
      </c>
      <c r="F29" s="128" t="s">
        <v>112</v>
      </c>
      <c r="G29" s="128" t="s">
        <v>308</v>
      </c>
      <c r="H29" s="128" t="s">
        <v>309</v>
      </c>
      <c r="I29" s="23">
        <v>2070000</v>
      </c>
      <c r="J29" s="23">
        <v>2070000</v>
      </c>
      <c r="K29" s="23">
        <v>2070000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18.75" customHeight="1" spans="1:23">
      <c r="A30" s="25"/>
      <c r="B30" s="25"/>
      <c r="C30" s="21" t="s">
        <v>310</v>
      </c>
      <c r="D30" s="25"/>
      <c r="E30" s="25"/>
      <c r="F30" s="25"/>
      <c r="G30" s="25"/>
      <c r="H30" s="25"/>
      <c r="I30" s="23">
        <v>1100000</v>
      </c>
      <c r="J30" s="23">
        <v>1100000</v>
      </c>
      <c r="K30" s="23">
        <v>1100000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8.75" customHeight="1" spans="1:23">
      <c r="A31" s="128" t="s">
        <v>280</v>
      </c>
      <c r="B31" s="128" t="s">
        <v>311</v>
      </c>
      <c r="C31" s="21" t="s">
        <v>310</v>
      </c>
      <c r="D31" s="128" t="s">
        <v>71</v>
      </c>
      <c r="E31" s="128" t="s">
        <v>111</v>
      </c>
      <c r="F31" s="128" t="s">
        <v>112</v>
      </c>
      <c r="G31" s="128" t="s">
        <v>298</v>
      </c>
      <c r="H31" s="128" t="s">
        <v>299</v>
      </c>
      <c r="I31" s="23">
        <v>1100000</v>
      </c>
      <c r="J31" s="23">
        <v>1100000</v>
      </c>
      <c r="K31" s="23">
        <v>1100000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18.75" customHeight="1" spans="1:23">
      <c r="A32" s="25"/>
      <c r="B32" s="25"/>
      <c r="C32" s="21" t="s">
        <v>312</v>
      </c>
      <c r="D32" s="25"/>
      <c r="E32" s="25"/>
      <c r="F32" s="25"/>
      <c r="G32" s="25"/>
      <c r="H32" s="25"/>
      <c r="I32" s="23">
        <v>140000</v>
      </c>
      <c r="J32" s="23">
        <v>140000</v>
      </c>
      <c r="K32" s="23">
        <v>140000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8.75" customHeight="1" spans="1:23">
      <c r="A33" s="128" t="s">
        <v>280</v>
      </c>
      <c r="B33" s="128" t="s">
        <v>313</v>
      </c>
      <c r="C33" s="21" t="s">
        <v>312</v>
      </c>
      <c r="D33" s="128" t="s">
        <v>71</v>
      </c>
      <c r="E33" s="128" t="s">
        <v>111</v>
      </c>
      <c r="F33" s="128" t="s">
        <v>112</v>
      </c>
      <c r="G33" s="128" t="s">
        <v>247</v>
      </c>
      <c r="H33" s="128" t="s">
        <v>248</v>
      </c>
      <c r="I33" s="23">
        <v>80000</v>
      </c>
      <c r="J33" s="23">
        <v>80000</v>
      </c>
      <c r="K33" s="23">
        <v>80000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8.75" customHeight="1" spans="1:23">
      <c r="A34" s="128" t="s">
        <v>280</v>
      </c>
      <c r="B34" s="128" t="s">
        <v>313</v>
      </c>
      <c r="C34" s="21" t="s">
        <v>312</v>
      </c>
      <c r="D34" s="128" t="s">
        <v>71</v>
      </c>
      <c r="E34" s="128" t="s">
        <v>111</v>
      </c>
      <c r="F34" s="128" t="s">
        <v>112</v>
      </c>
      <c r="G34" s="128" t="s">
        <v>314</v>
      </c>
      <c r="H34" s="128" t="s">
        <v>315</v>
      </c>
      <c r="I34" s="23">
        <v>60000</v>
      </c>
      <c r="J34" s="23">
        <v>60000</v>
      </c>
      <c r="K34" s="23">
        <v>60000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8.75" customHeight="1" spans="1:23">
      <c r="A35" s="25"/>
      <c r="B35" s="25"/>
      <c r="C35" s="21" t="s">
        <v>316</v>
      </c>
      <c r="D35" s="25"/>
      <c r="E35" s="25"/>
      <c r="F35" s="25"/>
      <c r="G35" s="25"/>
      <c r="H35" s="25"/>
      <c r="I35" s="23">
        <v>80000</v>
      </c>
      <c r="J35" s="23">
        <v>80000</v>
      </c>
      <c r="K35" s="23">
        <v>80000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8.75" customHeight="1" spans="1:23">
      <c r="A36" s="128" t="s">
        <v>280</v>
      </c>
      <c r="B36" s="128" t="s">
        <v>317</v>
      </c>
      <c r="C36" s="21" t="s">
        <v>316</v>
      </c>
      <c r="D36" s="128" t="s">
        <v>71</v>
      </c>
      <c r="E36" s="128" t="s">
        <v>111</v>
      </c>
      <c r="F36" s="128" t="s">
        <v>112</v>
      </c>
      <c r="G36" s="128" t="s">
        <v>318</v>
      </c>
      <c r="H36" s="128" t="s">
        <v>319</v>
      </c>
      <c r="I36" s="23">
        <v>80000</v>
      </c>
      <c r="J36" s="23">
        <v>80000</v>
      </c>
      <c r="K36" s="23">
        <v>80000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8.75" customHeight="1" spans="1:23">
      <c r="A37" s="25"/>
      <c r="B37" s="25"/>
      <c r="C37" s="21" t="s">
        <v>320</v>
      </c>
      <c r="D37" s="25"/>
      <c r="E37" s="25"/>
      <c r="F37" s="25"/>
      <c r="G37" s="25"/>
      <c r="H37" s="25"/>
      <c r="I37" s="23">
        <v>200000</v>
      </c>
      <c r="J37" s="23"/>
      <c r="K37" s="23"/>
      <c r="L37" s="23"/>
      <c r="M37" s="23"/>
      <c r="N37" s="23"/>
      <c r="O37" s="23"/>
      <c r="P37" s="23"/>
      <c r="Q37" s="23"/>
      <c r="R37" s="23">
        <v>200000</v>
      </c>
      <c r="S37" s="23"/>
      <c r="T37" s="23"/>
      <c r="U37" s="23"/>
      <c r="V37" s="23"/>
      <c r="W37" s="23">
        <v>200000</v>
      </c>
    </row>
    <row r="38" ht="18.75" customHeight="1" spans="1:23">
      <c r="A38" s="128" t="s">
        <v>280</v>
      </c>
      <c r="B38" s="128" t="s">
        <v>321</v>
      </c>
      <c r="C38" s="21" t="s">
        <v>320</v>
      </c>
      <c r="D38" s="128" t="s">
        <v>71</v>
      </c>
      <c r="E38" s="128" t="s">
        <v>111</v>
      </c>
      <c r="F38" s="128" t="s">
        <v>112</v>
      </c>
      <c r="G38" s="128" t="s">
        <v>247</v>
      </c>
      <c r="H38" s="128" t="s">
        <v>248</v>
      </c>
      <c r="I38" s="23">
        <v>200000</v>
      </c>
      <c r="J38" s="23"/>
      <c r="K38" s="23"/>
      <c r="L38" s="23"/>
      <c r="M38" s="23"/>
      <c r="N38" s="23"/>
      <c r="O38" s="23"/>
      <c r="P38" s="23"/>
      <c r="Q38" s="23"/>
      <c r="R38" s="23">
        <v>200000</v>
      </c>
      <c r="S38" s="23"/>
      <c r="T38" s="23"/>
      <c r="U38" s="23"/>
      <c r="V38" s="23"/>
      <c r="W38" s="23">
        <v>200000</v>
      </c>
    </row>
    <row r="39" ht="18.75" customHeight="1" spans="1:23">
      <c r="A39" s="36" t="s">
        <v>126</v>
      </c>
      <c r="B39" s="37"/>
      <c r="C39" s="37"/>
      <c r="D39" s="37"/>
      <c r="E39" s="37"/>
      <c r="F39" s="37"/>
      <c r="G39" s="37"/>
      <c r="H39" s="38"/>
      <c r="I39" s="23">
        <v>8380000</v>
      </c>
      <c r="J39" s="23">
        <v>8180000</v>
      </c>
      <c r="K39" s="23">
        <v>8180000</v>
      </c>
      <c r="L39" s="23"/>
      <c r="M39" s="23"/>
      <c r="N39" s="23"/>
      <c r="O39" s="23"/>
      <c r="P39" s="23"/>
      <c r="Q39" s="23"/>
      <c r="R39" s="23">
        <v>200000</v>
      </c>
      <c r="S39" s="23"/>
      <c r="T39" s="23"/>
      <c r="U39" s="23"/>
      <c r="V39" s="23"/>
      <c r="W39" s="23">
        <v>200000</v>
      </c>
    </row>
  </sheetData>
  <mergeCells count="28">
    <mergeCell ref="A2:W2"/>
    <mergeCell ref="A3:H3"/>
    <mergeCell ref="J4:M4"/>
    <mergeCell ref="N4:P4"/>
    <mergeCell ref="R4:W4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" right="0.39" top="0.58" bottom="0.58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J53"/>
  <sheetViews>
    <sheetView showZeros="0" tabSelected="1" workbookViewId="0">
      <selection activeCell="B13" sqref="B13:B15"/>
    </sheetView>
  </sheetViews>
  <sheetFormatPr defaultColWidth="9.14285714285714" defaultRowHeight="12" customHeight="1"/>
  <cols>
    <col min="1" max="1" width="34.2857142857143" customWidth="1"/>
    <col min="2" max="2" width="48" customWidth="1"/>
    <col min="3" max="5" width="18.2857142857143" customWidth="1"/>
    <col min="6" max="6" width="12" customWidth="1"/>
    <col min="7" max="7" width="17" customWidth="1"/>
    <col min="8" max="9" width="12" customWidth="1"/>
    <col min="10" max="10" width="27.5714285714286" customWidth="1"/>
  </cols>
  <sheetData>
    <row r="1" ht="15" customHeight="1" spans="10:10">
      <c r="J1" s="93" t="s">
        <v>322</v>
      </c>
    </row>
    <row r="2" ht="36.75" customHeight="1" spans="1:10">
      <c r="A2" s="5" t="str">
        <f>"2025"&amp;"年部门项目支出绩效目标表"</f>
        <v>2025年部门项目支出绩效目标表</v>
      </c>
      <c r="B2" s="6"/>
      <c r="C2" s="6"/>
      <c r="D2" s="6"/>
      <c r="E2" s="6"/>
      <c r="F2" s="58"/>
      <c r="G2" s="6"/>
      <c r="H2" s="58"/>
      <c r="I2" s="58"/>
      <c r="J2" s="6"/>
    </row>
    <row r="3" ht="18.75" customHeight="1" spans="1:8">
      <c r="A3" s="7" t="str">
        <f>"单位名称："&amp;"临沧市住房公积金管理中心"</f>
        <v>单位名称：临沧市住房公积金管理中心</v>
      </c>
      <c r="B3" s="3"/>
      <c r="C3" s="3"/>
      <c r="D3" s="3"/>
      <c r="E3" s="3"/>
      <c r="F3" s="59"/>
      <c r="G3" s="3"/>
      <c r="H3" s="59"/>
    </row>
    <row r="4" ht="18.75" customHeight="1" spans="1:10">
      <c r="A4" s="47" t="s">
        <v>323</v>
      </c>
      <c r="B4" s="47" t="s">
        <v>324</v>
      </c>
      <c r="C4" s="47" t="s">
        <v>325</v>
      </c>
      <c r="D4" s="47" t="s">
        <v>326</v>
      </c>
      <c r="E4" s="47" t="s">
        <v>327</v>
      </c>
      <c r="F4" s="60" t="s">
        <v>328</v>
      </c>
      <c r="G4" s="47" t="s">
        <v>329</v>
      </c>
      <c r="H4" s="60" t="s">
        <v>330</v>
      </c>
      <c r="I4" s="60" t="s">
        <v>331</v>
      </c>
      <c r="J4" s="47" t="s">
        <v>332</v>
      </c>
    </row>
    <row r="5" ht="18.75" customHeight="1" spans="1:10">
      <c r="A5" s="124">
        <v>1</v>
      </c>
      <c r="B5" s="124">
        <v>2</v>
      </c>
      <c r="C5" s="124">
        <v>3</v>
      </c>
      <c r="D5" s="124">
        <v>4</v>
      </c>
      <c r="E5" s="124">
        <v>5</v>
      </c>
      <c r="F5" s="124">
        <v>6</v>
      </c>
      <c r="G5" s="124">
        <v>7</v>
      </c>
      <c r="H5" s="124">
        <v>8</v>
      </c>
      <c r="I5" s="124">
        <v>9</v>
      </c>
      <c r="J5" s="124">
        <v>10</v>
      </c>
    </row>
    <row r="6" ht="18.75" customHeight="1" spans="1:10">
      <c r="A6" s="34" t="s">
        <v>333</v>
      </c>
      <c r="B6" s="61"/>
      <c r="C6" s="61"/>
      <c r="D6" s="61"/>
      <c r="E6" s="62"/>
      <c r="F6" s="63"/>
      <c r="G6" s="62"/>
      <c r="H6" s="63"/>
      <c r="I6" s="63"/>
      <c r="J6" s="62"/>
    </row>
    <row r="7" ht="18.75" customHeight="1" spans="1:10">
      <c r="A7" s="125" t="s">
        <v>71</v>
      </c>
      <c r="B7" s="21"/>
      <c r="C7" s="21"/>
      <c r="D7" s="21"/>
      <c r="E7" s="34"/>
      <c r="F7" s="21"/>
      <c r="G7" s="34"/>
      <c r="H7" s="21"/>
      <c r="I7" s="21"/>
      <c r="J7" s="34"/>
    </row>
    <row r="8" ht="18.75" customHeight="1" spans="1:10">
      <c r="A8" s="222" t="s">
        <v>306</v>
      </c>
      <c r="B8" s="21" t="s">
        <v>334</v>
      </c>
      <c r="C8" s="21" t="s">
        <v>335</v>
      </c>
      <c r="D8" s="21" t="s">
        <v>336</v>
      </c>
      <c r="E8" s="34" t="s">
        <v>337</v>
      </c>
      <c r="F8" s="21" t="s">
        <v>338</v>
      </c>
      <c r="G8" s="34">
        <v>30</v>
      </c>
      <c r="H8" s="21" t="s">
        <v>339</v>
      </c>
      <c r="I8" s="21" t="s">
        <v>340</v>
      </c>
      <c r="J8" s="34" t="s">
        <v>341</v>
      </c>
    </row>
    <row r="9" ht="18.75" customHeight="1" spans="1:10">
      <c r="A9" s="222" t="s">
        <v>306</v>
      </c>
      <c r="B9" s="21" t="s">
        <v>342</v>
      </c>
      <c r="C9" s="21" t="s">
        <v>335</v>
      </c>
      <c r="D9" s="21" t="s">
        <v>336</v>
      </c>
      <c r="E9" s="34" t="s">
        <v>343</v>
      </c>
      <c r="F9" s="21" t="s">
        <v>338</v>
      </c>
      <c r="G9" s="34" t="s">
        <v>172</v>
      </c>
      <c r="H9" s="21" t="s">
        <v>339</v>
      </c>
      <c r="I9" s="21" t="s">
        <v>340</v>
      </c>
      <c r="J9" s="34" t="s">
        <v>341</v>
      </c>
    </row>
    <row r="10" ht="18.75" customHeight="1" spans="1:10">
      <c r="A10" s="222" t="s">
        <v>306</v>
      </c>
      <c r="B10" s="21" t="s">
        <v>342</v>
      </c>
      <c r="C10" s="21" t="s">
        <v>335</v>
      </c>
      <c r="D10" s="21" t="s">
        <v>344</v>
      </c>
      <c r="E10" s="34" t="s">
        <v>345</v>
      </c>
      <c r="F10" s="21" t="s">
        <v>338</v>
      </c>
      <c r="G10" s="34" t="s">
        <v>346</v>
      </c>
      <c r="H10" s="21" t="s">
        <v>347</v>
      </c>
      <c r="I10" s="21" t="s">
        <v>340</v>
      </c>
      <c r="J10" s="34" t="s">
        <v>348</v>
      </c>
    </row>
    <row r="11" ht="18.75" customHeight="1" spans="1:10">
      <c r="A11" s="222" t="s">
        <v>306</v>
      </c>
      <c r="B11" s="21" t="s">
        <v>342</v>
      </c>
      <c r="C11" s="21" t="s">
        <v>349</v>
      </c>
      <c r="D11" s="21" t="s">
        <v>350</v>
      </c>
      <c r="E11" s="34" t="s">
        <v>351</v>
      </c>
      <c r="F11" s="21" t="s">
        <v>338</v>
      </c>
      <c r="G11" s="34" t="s">
        <v>352</v>
      </c>
      <c r="H11" s="21" t="s">
        <v>353</v>
      </c>
      <c r="I11" s="21" t="s">
        <v>340</v>
      </c>
      <c r="J11" s="34" t="s">
        <v>341</v>
      </c>
    </row>
    <row r="12" ht="18.75" customHeight="1" spans="1:10">
      <c r="A12" s="222" t="s">
        <v>306</v>
      </c>
      <c r="B12" s="21" t="s">
        <v>342</v>
      </c>
      <c r="C12" s="21" t="s">
        <v>354</v>
      </c>
      <c r="D12" s="21" t="s">
        <v>355</v>
      </c>
      <c r="E12" s="34" t="s">
        <v>356</v>
      </c>
      <c r="F12" s="21" t="s">
        <v>357</v>
      </c>
      <c r="G12" s="34" t="s">
        <v>358</v>
      </c>
      <c r="H12" s="21" t="s">
        <v>347</v>
      </c>
      <c r="I12" s="21" t="s">
        <v>340</v>
      </c>
      <c r="J12" s="34" t="s">
        <v>341</v>
      </c>
    </row>
    <row r="13" ht="18.75" customHeight="1" spans="1:10">
      <c r="A13" s="222" t="s">
        <v>320</v>
      </c>
      <c r="B13" s="21" t="s">
        <v>359</v>
      </c>
      <c r="C13" s="21" t="s">
        <v>335</v>
      </c>
      <c r="D13" s="21" t="s">
        <v>336</v>
      </c>
      <c r="E13" s="34" t="s">
        <v>360</v>
      </c>
      <c r="F13" s="21" t="s">
        <v>357</v>
      </c>
      <c r="G13" s="34" t="s">
        <v>361</v>
      </c>
      <c r="H13" s="21" t="s">
        <v>339</v>
      </c>
      <c r="I13" s="21" t="s">
        <v>340</v>
      </c>
      <c r="J13" s="34" t="s">
        <v>359</v>
      </c>
    </row>
    <row r="14" ht="18.75" customHeight="1" spans="1:10">
      <c r="A14" s="222" t="s">
        <v>320</v>
      </c>
      <c r="B14" s="21" t="s">
        <v>362</v>
      </c>
      <c r="C14" s="21" t="s">
        <v>349</v>
      </c>
      <c r="D14" s="21" t="s">
        <v>350</v>
      </c>
      <c r="E14" s="34" t="s">
        <v>363</v>
      </c>
      <c r="F14" s="21" t="s">
        <v>364</v>
      </c>
      <c r="G14" s="34" t="s">
        <v>365</v>
      </c>
      <c r="H14" s="21" t="s">
        <v>366</v>
      </c>
      <c r="I14" s="21" t="s">
        <v>340</v>
      </c>
      <c r="J14" s="34" t="s">
        <v>367</v>
      </c>
    </row>
    <row r="15" ht="18.75" customHeight="1" spans="1:10">
      <c r="A15" s="222" t="s">
        <v>320</v>
      </c>
      <c r="B15" s="21" t="s">
        <v>362</v>
      </c>
      <c r="C15" s="21" t="s">
        <v>354</v>
      </c>
      <c r="D15" s="21" t="s">
        <v>355</v>
      </c>
      <c r="E15" s="34" t="s">
        <v>368</v>
      </c>
      <c r="F15" s="21" t="s">
        <v>364</v>
      </c>
      <c r="G15" s="34" t="s">
        <v>369</v>
      </c>
      <c r="H15" s="21" t="s">
        <v>347</v>
      </c>
      <c r="I15" s="21" t="s">
        <v>340</v>
      </c>
      <c r="J15" s="34" t="s">
        <v>363</v>
      </c>
    </row>
    <row r="16" ht="18.75" customHeight="1" spans="1:10">
      <c r="A16" s="222" t="s">
        <v>279</v>
      </c>
      <c r="B16" s="21" t="s">
        <v>370</v>
      </c>
      <c r="C16" s="21" t="s">
        <v>335</v>
      </c>
      <c r="D16" s="21" t="s">
        <v>336</v>
      </c>
      <c r="E16" s="34" t="s">
        <v>371</v>
      </c>
      <c r="F16" s="21" t="s">
        <v>338</v>
      </c>
      <c r="G16" s="34" t="s">
        <v>372</v>
      </c>
      <c r="H16" s="21" t="s">
        <v>373</v>
      </c>
      <c r="I16" s="21" t="s">
        <v>340</v>
      </c>
      <c r="J16" s="34" t="s">
        <v>370</v>
      </c>
    </row>
    <row r="17" ht="18.75" customHeight="1" spans="1:10">
      <c r="A17" s="222" t="s">
        <v>279</v>
      </c>
      <c r="B17" s="21" t="s">
        <v>374</v>
      </c>
      <c r="C17" s="21" t="s">
        <v>349</v>
      </c>
      <c r="D17" s="21" t="s">
        <v>350</v>
      </c>
      <c r="E17" s="34" t="s">
        <v>375</v>
      </c>
      <c r="F17" s="21" t="s">
        <v>357</v>
      </c>
      <c r="G17" s="34" t="s">
        <v>369</v>
      </c>
      <c r="H17" s="21" t="s">
        <v>347</v>
      </c>
      <c r="I17" s="21" t="s">
        <v>340</v>
      </c>
      <c r="J17" s="34" t="s">
        <v>370</v>
      </c>
    </row>
    <row r="18" ht="18.75" customHeight="1" spans="1:10">
      <c r="A18" s="222" t="s">
        <v>279</v>
      </c>
      <c r="B18" s="21" t="s">
        <v>374</v>
      </c>
      <c r="C18" s="21" t="s">
        <v>354</v>
      </c>
      <c r="D18" s="21" t="s">
        <v>355</v>
      </c>
      <c r="E18" s="34" t="s">
        <v>376</v>
      </c>
      <c r="F18" s="21" t="s">
        <v>357</v>
      </c>
      <c r="G18" s="34" t="s">
        <v>369</v>
      </c>
      <c r="H18" s="21" t="s">
        <v>347</v>
      </c>
      <c r="I18" s="21" t="s">
        <v>340</v>
      </c>
      <c r="J18" s="34" t="s">
        <v>377</v>
      </c>
    </row>
    <row r="19" ht="18.75" customHeight="1" spans="1:10">
      <c r="A19" s="222" t="s">
        <v>284</v>
      </c>
      <c r="B19" s="21" t="s">
        <v>378</v>
      </c>
      <c r="C19" s="21" t="s">
        <v>335</v>
      </c>
      <c r="D19" s="21" t="s">
        <v>336</v>
      </c>
      <c r="E19" s="34" t="s">
        <v>379</v>
      </c>
      <c r="F19" s="21" t="s">
        <v>338</v>
      </c>
      <c r="G19" s="34" t="s">
        <v>380</v>
      </c>
      <c r="H19" s="21" t="s">
        <v>381</v>
      </c>
      <c r="I19" s="21" t="s">
        <v>340</v>
      </c>
      <c r="J19" s="34" t="s">
        <v>382</v>
      </c>
    </row>
    <row r="20" ht="18.75" customHeight="1" spans="1:10">
      <c r="A20" s="222" t="s">
        <v>284</v>
      </c>
      <c r="B20" s="21" t="s">
        <v>383</v>
      </c>
      <c r="C20" s="21" t="s">
        <v>335</v>
      </c>
      <c r="D20" s="21" t="s">
        <v>344</v>
      </c>
      <c r="E20" s="34" t="s">
        <v>384</v>
      </c>
      <c r="F20" s="21" t="s">
        <v>338</v>
      </c>
      <c r="G20" s="34" t="s">
        <v>346</v>
      </c>
      <c r="H20" s="21" t="s">
        <v>347</v>
      </c>
      <c r="I20" s="21" t="s">
        <v>340</v>
      </c>
      <c r="J20" s="34" t="s">
        <v>382</v>
      </c>
    </row>
    <row r="21" ht="18.75" customHeight="1" spans="1:10">
      <c r="A21" s="222" t="s">
        <v>284</v>
      </c>
      <c r="B21" s="21" t="s">
        <v>383</v>
      </c>
      <c r="C21" s="21" t="s">
        <v>335</v>
      </c>
      <c r="D21" s="21" t="s">
        <v>344</v>
      </c>
      <c r="E21" s="34" t="s">
        <v>385</v>
      </c>
      <c r="F21" s="21" t="s">
        <v>357</v>
      </c>
      <c r="G21" s="34" t="s">
        <v>346</v>
      </c>
      <c r="H21" s="21" t="s">
        <v>347</v>
      </c>
      <c r="I21" s="21" t="s">
        <v>340</v>
      </c>
      <c r="J21" s="34" t="s">
        <v>382</v>
      </c>
    </row>
    <row r="22" ht="18.75" customHeight="1" spans="1:10">
      <c r="A22" s="222" t="s">
        <v>284</v>
      </c>
      <c r="B22" s="21" t="s">
        <v>383</v>
      </c>
      <c r="C22" s="21" t="s">
        <v>349</v>
      </c>
      <c r="D22" s="21" t="s">
        <v>386</v>
      </c>
      <c r="E22" s="34" t="s">
        <v>387</v>
      </c>
      <c r="F22" s="21" t="s">
        <v>357</v>
      </c>
      <c r="G22" s="34" t="s">
        <v>172</v>
      </c>
      <c r="H22" s="21" t="s">
        <v>388</v>
      </c>
      <c r="I22" s="21" t="s">
        <v>340</v>
      </c>
      <c r="J22" s="34" t="s">
        <v>389</v>
      </c>
    </row>
    <row r="23" ht="18.75" customHeight="1" spans="1:10">
      <c r="A23" s="222" t="s">
        <v>284</v>
      </c>
      <c r="B23" s="21" t="s">
        <v>383</v>
      </c>
      <c r="C23" s="21" t="s">
        <v>354</v>
      </c>
      <c r="D23" s="21" t="s">
        <v>355</v>
      </c>
      <c r="E23" s="34" t="s">
        <v>390</v>
      </c>
      <c r="F23" s="21" t="s">
        <v>357</v>
      </c>
      <c r="G23" s="34" t="s">
        <v>391</v>
      </c>
      <c r="H23" s="21" t="s">
        <v>347</v>
      </c>
      <c r="I23" s="21" t="s">
        <v>340</v>
      </c>
      <c r="J23" s="34" t="s">
        <v>392</v>
      </c>
    </row>
    <row r="24" ht="18.95" customHeight="1" spans="1:10">
      <c r="A24" s="222" t="s">
        <v>288</v>
      </c>
      <c r="B24" s="21" t="s">
        <v>393</v>
      </c>
      <c r="C24" s="21" t="s">
        <v>335</v>
      </c>
      <c r="D24" s="21" t="s">
        <v>336</v>
      </c>
      <c r="E24" s="34" t="s">
        <v>360</v>
      </c>
      <c r="F24" s="21" t="s">
        <v>394</v>
      </c>
      <c r="G24" s="34" t="s">
        <v>361</v>
      </c>
      <c r="H24" s="21" t="s">
        <v>339</v>
      </c>
      <c r="I24" s="21" t="s">
        <v>340</v>
      </c>
      <c r="J24" s="34" t="s">
        <v>395</v>
      </c>
    </row>
    <row r="25" ht="18.95" customHeight="1" spans="1:10">
      <c r="A25" s="222" t="s">
        <v>288</v>
      </c>
      <c r="B25" s="21" t="s">
        <v>396</v>
      </c>
      <c r="C25" s="21" t="s">
        <v>349</v>
      </c>
      <c r="D25" s="21" t="s">
        <v>397</v>
      </c>
      <c r="E25" s="34" t="s">
        <v>398</v>
      </c>
      <c r="F25" s="21" t="s">
        <v>364</v>
      </c>
      <c r="G25" s="34" t="s">
        <v>399</v>
      </c>
      <c r="H25" s="21" t="s">
        <v>400</v>
      </c>
      <c r="I25" s="21" t="s">
        <v>340</v>
      </c>
      <c r="J25" s="34" t="s">
        <v>401</v>
      </c>
    </row>
    <row r="26" ht="18.95" customHeight="1" spans="1:10">
      <c r="A26" s="222" t="s">
        <v>288</v>
      </c>
      <c r="B26" s="21" t="s">
        <v>396</v>
      </c>
      <c r="C26" s="21" t="s">
        <v>354</v>
      </c>
      <c r="D26" s="21" t="s">
        <v>355</v>
      </c>
      <c r="E26" s="34" t="s">
        <v>402</v>
      </c>
      <c r="F26" s="21" t="s">
        <v>364</v>
      </c>
      <c r="G26" s="34" t="s">
        <v>365</v>
      </c>
      <c r="H26" s="21" t="s">
        <v>366</v>
      </c>
      <c r="I26" s="21" t="s">
        <v>340</v>
      </c>
      <c r="J26" s="34" t="s">
        <v>403</v>
      </c>
    </row>
    <row r="27" ht="33.75" spans="1:10">
      <c r="A27" s="222" t="s">
        <v>304</v>
      </c>
      <c r="B27" s="21" t="s">
        <v>404</v>
      </c>
      <c r="C27" s="21" t="s">
        <v>335</v>
      </c>
      <c r="D27" s="21" t="s">
        <v>336</v>
      </c>
      <c r="E27" s="34" t="s">
        <v>405</v>
      </c>
      <c r="F27" s="21" t="s">
        <v>357</v>
      </c>
      <c r="G27" s="34" t="s">
        <v>406</v>
      </c>
      <c r="H27" s="21" t="s">
        <v>400</v>
      </c>
      <c r="I27" s="21" t="s">
        <v>340</v>
      </c>
      <c r="J27" s="34" t="s">
        <v>407</v>
      </c>
    </row>
    <row r="28" ht="18.75" customHeight="1" spans="1:10">
      <c r="A28" s="222" t="s">
        <v>304</v>
      </c>
      <c r="B28" s="21" t="s">
        <v>408</v>
      </c>
      <c r="C28" s="21" t="s">
        <v>349</v>
      </c>
      <c r="D28" s="21" t="s">
        <v>397</v>
      </c>
      <c r="E28" s="34" t="s">
        <v>398</v>
      </c>
      <c r="F28" s="21" t="s">
        <v>357</v>
      </c>
      <c r="G28" s="34">
        <v>1.63</v>
      </c>
      <c r="H28" s="21" t="s">
        <v>400</v>
      </c>
      <c r="I28" s="21" t="s">
        <v>340</v>
      </c>
      <c r="J28" s="34" t="s">
        <v>409</v>
      </c>
    </row>
    <row r="29" ht="18.75" customHeight="1" spans="1:10">
      <c r="A29" s="222" t="s">
        <v>304</v>
      </c>
      <c r="B29" s="21" t="s">
        <v>408</v>
      </c>
      <c r="C29" s="21" t="s">
        <v>354</v>
      </c>
      <c r="D29" s="21" t="s">
        <v>355</v>
      </c>
      <c r="E29" s="34" t="s">
        <v>360</v>
      </c>
      <c r="F29" s="21" t="s">
        <v>338</v>
      </c>
      <c r="G29" s="34" t="s">
        <v>410</v>
      </c>
      <c r="H29" s="21" t="s">
        <v>339</v>
      </c>
      <c r="I29" s="21" t="s">
        <v>340</v>
      </c>
      <c r="J29" s="34" t="s">
        <v>411</v>
      </c>
    </row>
    <row r="30" ht="18.75" customHeight="1" spans="1:10">
      <c r="A30" s="222" t="s">
        <v>296</v>
      </c>
      <c r="B30" s="21" t="s">
        <v>412</v>
      </c>
      <c r="C30" s="21" t="s">
        <v>335</v>
      </c>
      <c r="D30" s="21" t="s">
        <v>336</v>
      </c>
      <c r="E30" s="34" t="s">
        <v>413</v>
      </c>
      <c r="F30" s="21" t="s">
        <v>338</v>
      </c>
      <c r="G30" s="34" t="s">
        <v>414</v>
      </c>
      <c r="H30" s="21" t="s">
        <v>415</v>
      </c>
      <c r="I30" s="21" t="s">
        <v>340</v>
      </c>
      <c r="J30" s="34" t="s">
        <v>416</v>
      </c>
    </row>
    <row r="31" ht="18.75" customHeight="1" spans="1:10">
      <c r="A31" s="222" t="s">
        <v>296</v>
      </c>
      <c r="B31" s="21" t="s">
        <v>417</v>
      </c>
      <c r="C31" s="21" t="s">
        <v>335</v>
      </c>
      <c r="D31" s="21" t="s">
        <v>418</v>
      </c>
      <c r="E31" s="34" t="s">
        <v>419</v>
      </c>
      <c r="F31" s="21" t="s">
        <v>394</v>
      </c>
      <c r="G31" s="34" t="s">
        <v>346</v>
      </c>
      <c r="H31" s="21" t="s">
        <v>420</v>
      </c>
      <c r="I31" s="21" t="s">
        <v>340</v>
      </c>
      <c r="J31" s="34" t="s">
        <v>421</v>
      </c>
    </row>
    <row r="32" ht="18.75" customHeight="1" spans="1:10">
      <c r="A32" s="222" t="s">
        <v>296</v>
      </c>
      <c r="B32" s="21" t="s">
        <v>417</v>
      </c>
      <c r="C32" s="21" t="s">
        <v>349</v>
      </c>
      <c r="D32" s="21" t="s">
        <v>350</v>
      </c>
      <c r="E32" s="34" t="s">
        <v>422</v>
      </c>
      <c r="F32" s="21" t="s">
        <v>357</v>
      </c>
      <c r="G32" s="34" t="s">
        <v>369</v>
      </c>
      <c r="H32" s="21" t="s">
        <v>347</v>
      </c>
      <c r="I32" s="21" t="s">
        <v>340</v>
      </c>
      <c r="J32" s="34" t="s">
        <v>423</v>
      </c>
    </row>
    <row r="33" ht="18.75" customHeight="1" spans="1:10">
      <c r="A33" s="222" t="s">
        <v>296</v>
      </c>
      <c r="B33" s="21" t="s">
        <v>417</v>
      </c>
      <c r="C33" s="21" t="s">
        <v>354</v>
      </c>
      <c r="D33" s="21" t="s">
        <v>355</v>
      </c>
      <c r="E33" s="34" t="s">
        <v>368</v>
      </c>
      <c r="F33" s="21" t="s">
        <v>357</v>
      </c>
      <c r="G33" s="34" t="s">
        <v>369</v>
      </c>
      <c r="H33" s="21" t="s">
        <v>347</v>
      </c>
      <c r="I33" s="21" t="s">
        <v>340</v>
      </c>
      <c r="J33" s="34" t="s">
        <v>423</v>
      </c>
    </row>
    <row r="34" ht="18.75" customHeight="1" spans="1:10">
      <c r="A34" s="222" t="s">
        <v>316</v>
      </c>
      <c r="B34" s="21" t="s">
        <v>424</v>
      </c>
      <c r="C34" s="21" t="s">
        <v>335</v>
      </c>
      <c r="D34" s="21" t="s">
        <v>336</v>
      </c>
      <c r="E34" s="34" t="s">
        <v>425</v>
      </c>
      <c r="F34" s="21" t="s">
        <v>338</v>
      </c>
      <c r="G34" s="34" t="s">
        <v>426</v>
      </c>
      <c r="H34" s="21" t="s">
        <v>415</v>
      </c>
      <c r="I34" s="21" t="s">
        <v>340</v>
      </c>
      <c r="J34" s="34" t="s">
        <v>427</v>
      </c>
    </row>
    <row r="35" ht="18.75" customHeight="1" spans="1:10">
      <c r="A35" s="222" t="s">
        <v>316</v>
      </c>
      <c r="B35" s="21" t="s">
        <v>428</v>
      </c>
      <c r="C35" s="21" t="s">
        <v>335</v>
      </c>
      <c r="D35" s="21" t="s">
        <v>344</v>
      </c>
      <c r="E35" s="34" t="s">
        <v>429</v>
      </c>
      <c r="F35" s="21" t="s">
        <v>338</v>
      </c>
      <c r="G35" s="34" t="s">
        <v>346</v>
      </c>
      <c r="H35" s="21" t="s">
        <v>347</v>
      </c>
      <c r="I35" s="21" t="s">
        <v>340</v>
      </c>
      <c r="J35" s="34" t="s">
        <v>427</v>
      </c>
    </row>
    <row r="36" ht="18.75" customHeight="1" spans="1:10">
      <c r="A36" s="222" t="s">
        <v>316</v>
      </c>
      <c r="B36" s="21" t="s">
        <v>428</v>
      </c>
      <c r="C36" s="21" t="s">
        <v>335</v>
      </c>
      <c r="D36" s="21" t="s">
        <v>430</v>
      </c>
      <c r="E36" s="34" t="s">
        <v>431</v>
      </c>
      <c r="F36" s="21" t="s">
        <v>338</v>
      </c>
      <c r="G36" s="34" t="s">
        <v>346</v>
      </c>
      <c r="H36" s="21" t="s">
        <v>347</v>
      </c>
      <c r="I36" s="21" t="s">
        <v>340</v>
      </c>
      <c r="J36" s="34" t="s">
        <v>432</v>
      </c>
    </row>
    <row r="37" ht="18.75" customHeight="1" spans="1:10">
      <c r="A37" s="222" t="s">
        <v>316</v>
      </c>
      <c r="B37" s="21" t="s">
        <v>428</v>
      </c>
      <c r="C37" s="21" t="s">
        <v>349</v>
      </c>
      <c r="D37" s="21" t="s">
        <v>350</v>
      </c>
      <c r="E37" s="34" t="s">
        <v>433</v>
      </c>
      <c r="F37" s="21" t="s">
        <v>338</v>
      </c>
      <c r="G37" s="34" t="s">
        <v>346</v>
      </c>
      <c r="H37" s="21" t="s">
        <v>347</v>
      </c>
      <c r="I37" s="21" t="s">
        <v>340</v>
      </c>
      <c r="J37" s="34" t="s">
        <v>434</v>
      </c>
    </row>
    <row r="38" ht="18.75" customHeight="1" spans="1:10">
      <c r="A38" s="222" t="s">
        <v>316</v>
      </c>
      <c r="B38" s="21" t="s">
        <v>428</v>
      </c>
      <c r="C38" s="21" t="s">
        <v>354</v>
      </c>
      <c r="D38" s="21" t="s">
        <v>355</v>
      </c>
      <c r="E38" s="34" t="s">
        <v>435</v>
      </c>
      <c r="F38" s="21" t="s">
        <v>364</v>
      </c>
      <c r="G38" s="34" t="s">
        <v>365</v>
      </c>
      <c r="H38" s="21" t="s">
        <v>366</v>
      </c>
      <c r="I38" s="21" t="s">
        <v>340</v>
      </c>
      <c r="J38" s="34" t="s">
        <v>436</v>
      </c>
    </row>
    <row r="39" ht="18.75" customHeight="1" spans="1:10">
      <c r="A39" s="222" t="s">
        <v>310</v>
      </c>
      <c r="B39" s="21" t="s">
        <v>437</v>
      </c>
      <c r="C39" s="21" t="s">
        <v>335</v>
      </c>
      <c r="D39" s="21" t="s">
        <v>336</v>
      </c>
      <c r="E39" s="34" t="s">
        <v>438</v>
      </c>
      <c r="F39" s="21" t="s">
        <v>338</v>
      </c>
      <c r="G39" s="34" t="s">
        <v>439</v>
      </c>
      <c r="H39" s="21" t="s">
        <v>440</v>
      </c>
      <c r="I39" s="21" t="s">
        <v>340</v>
      </c>
      <c r="J39" s="34" t="s">
        <v>441</v>
      </c>
    </row>
    <row r="40" ht="18.75" customHeight="1" spans="1:10">
      <c r="A40" s="222" t="s">
        <v>310</v>
      </c>
      <c r="B40" s="21" t="s">
        <v>442</v>
      </c>
      <c r="C40" s="21" t="s">
        <v>335</v>
      </c>
      <c r="D40" s="21" t="s">
        <v>336</v>
      </c>
      <c r="E40" s="34" t="s">
        <v>443</v>
      </c>
      <c r="F40" s="21" t="s">
        <v>338</v>
      </c>
      <c r="G40" s="34" t="s">
        <v>426</v>
      </c>
      <c r="H40" s="21" t="s">
        <v>440</v>
      </c>
      <c r="I40" s="21" t="s">
        <v>340</v>
      </c>
      <c r="J40" s="34" t="s">
        <v>441</v>
      </c>
    </row>
    <row r="41" ht="18.75" customHeight="1" spans="1:10">
      <c r="A41" s="222" t="s">
        <v>310</v>
      </c>
      <c r="B41" s="21" t="s">
        <v>442</v>
      </c>
      <c r="C41" s="21" t="s">
        <v>335</v>
      </c>
      <c r="D41" s="21" t="s">
        <v>336</v>
      </c>
      <c r="E41" s="34" t="s">
        <v>444</v>
      </c>
      <c r="F41" s="21" t="s">
        <v>338</v>
      </c>
      <c r="G41" s="34" t="s">
        <v>173</v>
      </c>
      <c r="H41" s="21" t="s">
        <v>440</v>
      </c>
      <c r="I41" s="21" t="s">
        <v>340</v>
      </c>
      <c r="J41" s="34" t="s">
        <v>441</v>
      </c>
    </row>
    <row r="42" ht="18.75" customHeight="1" spans="1:10">
      <c r="A42" s="222" t="s">
        <v>310</v>
      </c>
      <c r="B42" s="21" t="s">
        <v>442</v>
      </c>
      <c r="C42" s="21" t="s">
        <v>335</v>
      </c>
      <c r="D42" s="21" t="s">
        <v>336</v>
      </c>
      <c r="E42" s="34" t="s">
        <v>445</v>
      </c>
      <c r="F42" s="21" t="s">
        <v>357</v>
      </c>
      <c r="G42" s="34" t="s">
        <v>446</v>
      </c>
      <c r="H42" s="21" t="s">
        <v>447</v>
      </c>
      <c r="I42" s="21" t="s">
        <v>340</v>
      </c>
      <c r="J42" s="34" t="s">
        <v>448</v>
      </c>
    </row>
    <row r="43" ht="18.75" customHeight="1" spans="1:10">
      <c r="A43" s="222" t="s">
        <v>310</v>
      </c>
      <c r="B43" s="21" t="s">
        <v>442</v>
      </c>
      <c r="C43" s="21" t="s">
        <v>335</v>
      </c>
      <c r="D43" s="21" t="s">
        <v>336</v>
      </c>
      <c r="E43" s="34" t="s">
        <v>449</v>
      </c>
      <c r="F43" s="21" t="s">
        <v>338</v>
      </c>
      <c r="G43" s="34" t="s">
        <v>450</v>
      </c>
      <c r="H43" s="21" t="s">
        <v>420</v>
      </c>
      <c r="I43" s="21" t="s">
        <v>340</v>
      </c>
      <c r="J43" s="34" t="s">
        <v>441</v>
      </c>
    </row>
    <row r="44" ht="18.75" customHeight="1" spans="1:10">
      <c r="A44" s="222" t="s">
        <v>310</v>
      </c>
      <c r="B44" s="21" t="s">
        <v>442</v>
      </c>
      <c r="C44" s="21" t="s">
        <v>349</v>
      </c>
      <c r="D44" s="21" t="s">
        <v>350</v>
      </c>
      <c r="E44" s="34" t="s">
        <v>451</v>
      </c>
      <c r="F44" s="21" t="s">
        <v>357</v>
      </c>
      <c r="G44" s="34" t="s">
        <v>452</v>
      </c>
      <c r="H44" s="21" t="s">
        <v>453</v>
      </c>
      <c r="I44" s="21" t="s">
        <v>340</v>
      </c>
      <c r="J44" s="34" t="s">
        <v>454</v>
      </c>
    </row>
    <row r="45" ht="18.75" customHeight="1" spans="1:10">
      <c r="A45" s="222" t="s">
        <v>310</v>
      </c>
      <c r="B45" s="21" t="s">
        <v>442</v>
      </c>
      <c r="C45" s="21" t="s">
        <v>354</v>
      </c>
      <c r="D45" s="21" t="s">
        <v>355</v>
      </c>
      <c r="E45" s="34" t="s">
        <v>390</v>
      </c>
      <c r="F45" s="21" t="s">
        <v>357</v>
      </c>
      <c r="G45" s="34" t="s">
        <v>358</v>
      </c>
      <c r="H45" s="21" t="s">
        <v>347</v>
      </c>
      <c r="I45" s="21" t="s">
        <v>340</v>
      </c>
      <c r="J45" s="34" t="s">
        <v>455</v>
      </c>
    </row>
    <row r="46" ht="18.75" customHeight="1" spans="1:10">
      <c r="A46" s="222" t="s">
        <v>300</v>
      </c>
      <c r="B46" s="21" t="s">
        <v>456</v>
      </c>
      <c r="C46" s="21" t="s">
        <v>335</v>
      </c>
      <c r="D46" s="21" t="s">
        <v>336</v>
      </c>
      <c r="E46" s="34" t="s">
        <v>457</v>
      </c>
      <c r="F46" s="21" t="s">
        <v>357</v>
      </c>
      <c r="G46" s="34" t="s">
        <v>169</v>
      </c>
      <c r="H46" s="21" t="s">
        <v>458</v>
      </c>
      <c r="I46" s="21" t="s">
        <v>340</v>
      </c>
      <c r="J46" s="34" t="s">
        <v>459</v>
      </c>
    </row>
    <row r="47" ht="18.75" customHeight="1" spans="1:10">
      <c r="A47" s="222" t="s">
        <v>300</v>
      </c>
      <c r="B47" s="21" t="s">
        <v>460</v>
      </c>
      <c r="C47" s="21" t="s">
        <v>335</v>
      </c>
      <c r="D47" s="21" t="s">
        <v>336</v>
      </c>
      <c r="E47" s="34" t="s">
        <v>461</v>
      </c>
      <c r="F47" s="21" t="s">
        <v>364</v>
      </c>
      <c r="G47" s="34" t="s">
        <v>170</v>
      </c>
      <c r="H47" s="21" t="s">
        <v>458</v>
      </c>
      <c r="I47" s="21" t="s">
        <v>340</v>
      </c>
      <c r="J47" s="34" t="s">
        <v>462</v>
      </c>
    </row>
    <row r="48" ht="18.75" customHeight="1" spans="1:10">
      <c r="A48" s="222" t="s">
        <v>300</v>
      </c>
      <c r="B48" s="21" t="s">
        <v>460</v>
      </c>
      <c r="C48" s="21" t="s">
        <v>335</v>
      </c>
      <c r="D48" s="21" t="s">
        <v>336</v>
      </c>
      <c r="E48" s="34" t="s">
        <v>463</v>
      </c>
      <c r="F48" s="21" t="s">
        <v>338</v>
      </c>
      <c r="G48" s="34" t="s">
        <v>464</v>
      </c>
      <c r="H48" s="21" t="s">
        <v>458</v>
      </c>
      <c r="I48" s="21" t="s">
        <v>340</v>
      </c>
      <c r="J48" s="34" t="s">
        <v>465</v>
      </c>
    </row>
    <row r="49" ht="18.75" customHeight="1" spans="1:10">
      <c r="A49" s="222" t="s">
        <v>300</v>
      </c>
      <c r="B49" s="21" t="s">
        <v>460</v>
      </c>
      <c r="C49" s="21" t="s">
        <v>349</v>
      </c>
      <c r="D49" s="21" t="s">
        <v>350</v>
      </c>
      <c r="E49" s="34" t="s">
        <v>356</v>
      </c>
      <c r="F49" s="21" t="s">
        <v>364</v>
      </c>
      <c r="G49" s="34" t="s">
        <v>365</v>
      </c>
      <c r="H49" s="21" t="s">
        <v>366</v>
      </c>
      <c r="I49" s="21" t="s">
        <v>340</v>
      </c>
      <c r="J49" s="34" t="s">
        <v>466</v>
      </c>
    </row>
    <row r="50" ht="18.75" customHeight="1" spans="1:10">
      <c r="A50" s="222" t="s">
        <v>300</v>
      </c>
      <c r="B50" s="21" t="s">
        <v>460</v>
      </c>
      <c r="C50" s="21" t="s">
        <v>354</v>
      </c>
      <c r="D50" s="21" t="s">
        <v>355</v>
      </c>
      <c r="E50" s="34" t="s">
        <v>467</v>
      </c>
      <c r="F50" s="21" t="s">
        <v>357</v>
      </c>
      <c r="G50" s="34" t="s">
        <v>369</v>
      </c>
      <c r="H50" s="21" t="s">
        <v>347</v>
      </c>
      <c r="I50" s="21" t="s">
        <v>340</v>
      </c>
      <c r="J50" s="34" t="s">
        <v>468</v>
      </c>
    </row>
    <row r="51" ht="18.75" customHeight="1" spans="1:10">
      <c r="A51" s="222" t="s">
        <v>312</v>
      </c>
      <c r="B51" s="21" t="s">
        <v>469</v>
      </c>
      <c r="C51" s="21" t="s">
        <v>335</v>
      </c>
      <c r="D51" s="21" t="s">
        <v>336</v>
      </c>
      <c r="E51" s="34" t="s">
        <v>470</v>
      </c>
      <c r="F51" s="21" t="s">
        <v>338</v>
      </c>
      <c r="G51" s="34" t="s">
        <v>372</v>
      </c>
      <c r="H51" s="21" t="s">
        <v>381</v>
      </c>
      <c r="I51" s="21" t="s">
        <v>471</v>
      </c>
      <c r="J51" s="34" t="s">
        <v>472</v>
      </c>
    </row>
    <row r="52" ht="18.75" customHeight="1" spans="1:10">
      <c r="A52" s="222" t="s">
        <v>312</v>
      </c>
      <c r="B52" s="21" t="s">
        <v>473</v>
      </c>
      <c r="C52" s="21" t="s">
        <v>349</v>
      </c>
      <c r="D52" s="21" t="s">
        <v>350</v>
      </c>
      <c r="E52" s="34" t="s">
        <v>474</v>
      </c>
      <c r="F52" s="21" t="s">
        <v>338</v>
      </c>
      <c r="G52" s="34" t="s">
        <v>169</v>
      </c>
      <c r="H52" s="21" t="s">
        <v>475</v>
      </c>
      <c r="I52" s="21" t="s">
        <v>340</v>
      </c>
      <c r="J52" s="34" t="s">
        <v>476</v>
      </c>
    </row>
    <row r="53" ht="18.75" customHeight="1" spans="1:10">
      <c r="A53" s="222" t="s">
        <v>312</v>
      </c>
      <c r="B53" s="21" t="s">
        <v>473</v>
      </c>
      <c r="C53" s="21" t="s">
        <v>354</v>
      </c>
      <c r="D53" s="21" t="s">
        <v>355</v>
      </c>
      <c r="E53" s="34" t="s">
        <v>477</v>
      </c>
      <c r="F53" s="21" t="s">
        <v>357</v>
      </c>
      <c r="G53" s="34" t="s">
        <v>369</v>
      </c>
      <c r="H53" s="21" t="s">
        <v>347</v>
      </c>
      <c r="I53" s="21" t="s">
        <v>340</v>
      </c>
      <c r="J53" s="34" t="s">
        <v>478</v>
      </c>
    </row>
  </sheetData>
  <mergeCells count="24">
    <mergeCell ref="A2:J2"/>
    <mergeCell ref="A3:H3"/>
    <mergeCell ref="A8:A12"/>
    <mergeCell ref="A13:A15"/>
    <mergeCell ref="A16:A18"/>
    <mergeCell ref="A19:A23"/>
    <mergeCell ref="A24:A26"/>
    <mergeCell ref="A27:A29"/>
    <mergeCell ref="A30:A33"/>
    <mergeCell ref="A34:A38"/>
    <mergeCell ref="A39:A45"/>
    <mergeCell ref="A46:A50"/>
    <mergeCell ref="A51:A53"/>
    <mergeCell ref="B8:B12"/>
    <mergeCell ref="B13:B15"/>
    <mergeCell ref="B16:B18"/>
    <mergeCell ref="B19:B23"/>
    <mergeCell ref="B24:B26"/>
    <mergeCell ref="B27:B29"/>
    <mergeCell ref="B30:B33"/>
    <mergeCell ref="B34:B38"/>
    <mergeCell ref="B39:B45"/>
    <mergeCell ref="B46:B50"/>
    <mergeCell ref="B51:B53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lxx</cp:lastModifiedBy>
  <dcterms:created xsi:type="dcterms:W3CDTF">2025-03-04T03:34:00Z</dcterms:created>
  <dcterms:modified xsi:type="dcterms:W3CDTF">2025-03-06T03:40:08Z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793052225D1940DAA095DE35C180F538_13</vt:lpwstr>
  </property>
  <property fmtid="{D5CDD505-2E9C-101B-9397-08002B2CF9AE}" pid="3" name="KSOProductBuildVer">
    <vt:lpwstr>2052-12.1.0.20305</vt:lpwstr>
  </property>
</Properties>
</file>